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R157 DEQ MEP TI Final To Pankow\"/>
    </mc:Choice>
  </mc:AlternateContent>
  <bookViews>
    <workbookView xWindow="0" yWindow="0" windowWidth="15075" windowHeight="6750" activeTab="3"/>
  </bookViews>
  <sheets>
    <sheet name="Introduction" sheetId="21" r:id="rId1"/>
    <sheet name="Custom quantities input" sheetId="18" r:id="rId2"/>
    <sheet name="Custom quantities results" sheetId="19" r:id="rId3"/>
    <sheet name="Source data" sheetId="22" r:id="rId4"/>
  </sheets>
  <calcPr calcId="162913"/>
  <pivotCaches>
    <pivotCache cacheId="179" r:id="rId5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8" i="19" l="1"/>
  <c r="G125" i="19"/>
  <c r="G102" i="19"/>
  <c r="G79" i="19"/>
  <c r="O45" i="18"/>
  <c r="W45" i="18" s="1"/>
  <c r="P45" i="18"/>
  <c r="X45" i="18" s="1"/>
  <c r="Q45" i="18"/>
  <c r="Y45" i="18" s="1"/>
  <c r="R45" i="18"/>
  <c r="Z45" i="18" s="1"/>
  <c r="S45" i="18"/>
  <c r="AA45" i="18" s="1"/>
  <c r="T45" i="18"/>
  <c r="AB45" i="18" s="1"/>
  <c r="U45" i="18"/>
  <c r="AC45" i="18" s="1"/>
  <c r="O46" i="18"/>
  <c r="W46" i="18" s="1"/>
  <c r="P46" i="18"/>
  <c r="X46" i="18" s="1"/>
  <c r="Q46" i="18"/>
  <c r="Y46" i="18" s="1"/>
  <c r="R46" i="18"/>
  <c r="Z46" i="18" s="1"/>
  <c r="S46" i="18"/>
  <c r="AA46" i="18" s="1"/>
  <c r="T46" i="18"/>
  <c r="AB46" i="18" s="1"/>
  <c r="U46" i="18"/>
  <c r="AC46" i="18" s="1"/>
  <c r="O47" i="18"/>
  <c r="W47" i="18" s="1"/>
  <c r="P47" i="18"/>
  <c r="X47" i="18" s="1"/>
  <c r="Q47" i="18"/>
  <c r="Y47" i="18" s="1"/>
  <c r="R47" i="18"/>
  <c r="Z47" i="18" s="1"/>
  <c r="S47" i="18"/>
  <c r="AA47" i="18" s="1"/>
  <c r="T47" i="18"/>
  <c r="AB47" i="18" s="1"/>
  <c r="U47" i="18"/>
  <c r="AC47" i="18" s="1"/>
  <c r="A1" i="19" l="1"/>
  <c r="P13" i="18"/>
  <c r="Q13" i="18"/>
  <c r="R13" i="18"/>
  <c r="S13" i="18"/>
  <c r="X13" i="18" l="1"/>
  <c r="Y13" i="18"/>
  <c r="Z13" i="18"/>
  <c r="AA13" i="18"/>
  <c r="O39" i="18" l="1"/>
  <c r="W39" i="18" s="1"/>
  <c r="P39" i="18"/>
  <c r="X39" i="18" s="1"/>
  <c r="Q39" i="18"/>
  <c r="Y39" i="18" s="1"/>
  <c r="R39" i="18"/>
  <c r="Z39" i="18" s="1"/>
  <c r="S39" i="18"/>
  <c r="AA39" i="18" s="1"/>
  <c r="T39" i="18"/>
  <c r="AB39" i="18" s="1"/>
  <c r="U39" i="18"/>
  <c r="AC39" i="18" s="1"/>
  <c r="O40" i="18"/>
  <c r="W40" i="18" s="1"/>
  <c r="P40" i="18"/>
  <c r="X40" i="18" s="1"/>
  <c r="Q40" i="18"/>
  <c r="Y40" i="18" s="1"/>
  <c r="R40" i="18"/>
  <c r="Z40" i="18" s="1"/>
  <c r="S40" i="18"/>
  <c r="AA40" i="18" s="1"/>
  <c r="T40" i="18"/>
  <c r="AB40" i="18" s="1"/>
  <c r="U40" i="18"/>
  <c r="AC40" i="18" s="1"/>
  <c r="O41" i="18"/>
  <c r="W41" i="18" s="1"/>
  <c r="P41" i="18"/>
  <c r="X41" i="18" s="1"/>
  <c r="Q41" i="18"/>
  <c r="Y41" i="18" s="1"/>
  <c r="R41" i="18"/>
  <c r="Z41" i="18" s="1"/>
  <c r="S41" i="18"/>
  <c r="AA41" i="18" s="1"/>
  <c r="T41" i="18"/>
  <c r="AB41" i="18" s="1"/>
  <c r="U41" i="18"/>
  <c r="AC41" i="18" s="1"/>
  <c r="O42" i="18"/>
  <c r="P42" i="18"/>
  <c r="Q42" i="18"/>
  <c r="R42" i="18"/>
  <c r="S42" i="18"/>
  <c r="T42" i="18"/>
  <c r="U42" i="18"/>
  <c r="O43" i="18"/>
  <c r="W43" i="18" s="1"/>
  <c r="P43" i="18"/>
  <c r="X43" i="18" s="1"/>
  <c r="Q43" i="18"/>
  <c r="Y43" i="18" s="1"/>
  <c r="R43" i="18"/>
  <c r="Z43" i="18" s="1"/>
  <c r="S43" i="18"/>
  <c r="AA43" i="18" s="1"/>
  <c r="T43" i="18"/>
  <c r="AB43" i="18" s="1"/>
  <c r="U43" i="18"/>
  <c r="AC43" i="18" s="1"/>
  <c r="O44" i="18"/>
  <c r="W44" i="18" s="1"/>
  <c r="P44" i="18"/>
  <c r="X44" i="18" s="1"/>
  <c r="Q44" i="18"/>
  <c r="Y44" i="18" s="1"/>
  <c r="R44" i="18"/>
  <c r="Z44" i="18" s="1"/>
  <c r="S44" i="18"/>
  <c r="AA44" i="18" s="1"/>
  <c r="T44" i="18"/>
  <c r="AB44" i="18" s="1"/>
  <c r="U44" i="18"/>
  <c r="AC44" i="18" s="1"/>
  <c r="Y42" i="18" l="1"/>
  <c r="X42" i="18"/>
  <c r="W42" i="18"/>
  <c r="AC42" i="18"/>
  <c r="AB42" i="18"/>
  <c r="AA42" i="18"/>
  <c r="Z42" i="18"/>
  <c r="G34" i="19"/>
  <c r="G57" i="19" s="1"/>
  <c r="G80" i="19" s="1"/>
  <c r="G103" i="19" s="1"/>
  <c r="G126" i="19" s="1"/>
  <c r="G149" i="19" s="1"/>
  <c r="A1" i="18"/>
  <c r="T13" i="18" l="1"/>
  <c r="U13" i="18"/>
  <c r="O13" i="18"/>
  <c r="O15" i="18"/>
  <c r="W15" i="18" s="1"/>
  <c r="P15" i="18"/>
  <c r="X15" i="18" s="1"/>
  <c r="Q15" i="18"/>
  <c r="Y15" i="18" s="1"/>
  <c r="R15" i="18"/>
  <c r="Z15" i="18" s="1"/>
  <c r="S15" i="18"/>
  <c r="AA15" i="18" s="1"/>
  <c r="T15" i="18"/>
  <c r="AB15" i="18" s="1"/>
  <c r="U15" i="18"/>
  <c r="AC15" i="18" s="1"/>
  <c r="O16" i="18"/>
  <c r="W16" i="18" s="1"/>
  <c r="P16" i="18"/>
  <c r="X16" i="18" s="1"/>
  <c r="Q16" i="18"/>
  <c r="Y16" i="18" s="1"/>
  <c r="R16" i="18"/>
  <c r="Z16" i="18" s="1"/>
  <c r="S16" i="18"/>
  <c r="AA16" i="18" s="1"/>
  <c r="T16" i="18"/>
  <c r="AB16" i="18" s="1"/>
  <c r="U16" i="18"/>
  <c r="AC16" i="18" s="1"/>
  <c r="O17" i="18"/>
  <c r="W17" i="18" s="1"/>
  <c r="P17" i="18"/>
  <c r="X17" i="18" s="1"/>
  <c r="Q17" i="18"/>
  <c r="Y17" i="18" s="1"/>
  <c r="R17" i="18"/>
  <c r="Z17" i="18" s="1"/>
  <c r="S17" i="18"/>
  <c r="AA17" i="18" s="1"/>
  <c r="T17" i="18"/>
  <c r="AB17" i="18" s="1"/>
  <c r="U17" i="18"/>
  <c r="AC17" i="18" s="1"/>
  <c r="O18" i="18"/>
  <c r="W18" i="18" s="1"/>
  <c r="P18" i="18"/>
  <c r="X18" i="18" s="1"/>
  <c r="Q18" i="18"/>
  <c r="Y18" i="18" s="1"/>
  <c r="R18" i="18"/>
  <c r="Z18" i="18" s="1"/>
  <c r="S18" i="18"/>
  <c r="AA18" i="18" s="1"/>
  <c r="T18" i="18"/>
  <c r="AB18" i="18" s="1"/>
  <c r="U18" i="18"/>
  <c r="AC18" i="18" s="1"/>
  <c r="O19" i="18"/>
  <c r="W19" i="18" s="1"/>
  <c r="P19" i="18"/>
  <c r="X19" i="18" s="1"/>
  <c r="Q19" i="18"/>
  <c r="Y19" i="18" s="1"/>
  <c r="R19" i="18"/>
  <c r="Z19" i="18" s="1"/>
  <c r="S19" i="18"/>
  <c r="AA19" i="18" s="1"/>
  <c r="T19" i="18"/>
  <c r="AB19" i="18" s="1"/>
  <c r="U19" i="18"/>
  <c r="AC19" i="18" s="1"/>
  <c r="O20" i="18"/>
  <c r="W20" i="18" s="1"/>
  <c r="P20" i="18"/>
  <c r="X20" i="18" s="1"/>
  <c r="Q20" i="18"/>
  <c r="Y20" i="18" s="1"/>
  <c r="R20" i="18"/>
  <c r="Z20" i="18" s="1"/>
  <c r="S20" i="18"/>
  <c r="AA20" i="18" s="1"/>
  <c r="T20" i="18"/>
  <c r="AB20" i="18" s="1"/>
  <c r="U20" i="18"/>
  <c r="AC20" i="18" s="1"/>
  <c r="O21" i="18"/>
  <c r="W21" i="18" s="1"/>
  <c r="P21" i="18"/>
  <c r="X21" i="18" s="1"/>
  <c r="Q21" i="18"/>
  <c r="Y21" i="18" s="1"/>
  <c r="R21" i="18"/>
  <c r="Z21" i="18" s="1"/>
  <c r="S21" i="18"/>
  <c r="AA21" i="18" s="1"/>
  <c r="T21" i="18"/>
  <c r="AB21" i="18" s="1"/>
  <c r="U21" i="18"/>
  <c r="AC21" i="18" s="1"/>
  <c r="O22" i="18"/>
  <c r="W22" i="18" s="1"/>
  <c r="P22" i="18"/>
  <c r="X22" i="18" s="1"/>
  <c r="Q22" i="18"/>
  <c r="Y22" i="18" s="1"/>
  <c r="R22" i="18"/>
  <c r="Z22" i="18" s="1"/>
  <c r="S22" i="18"/>
  <c r="AA22" i="18" s="1"/>
  <c r="T22" i="18"/>
  <c r="AB22" i="18" s="1"/>
  <c r="U22" i="18"/>
  <c r="AC22" i="18" s="1"/>
  <c r="O23" i="18"/>
  <c r="W23" i="18" s="1"/>
  <c r="P23" i="18"/>
  <c r="X23" i="18" s="1"/>
  <c r="Q23" i="18"/>
  <c r="Y23" i="18" s="1"/>
  <c r="R23" i="18"/>
  <c r="Z23" i="18" s="1"/>
  <c r="S23" i="18"/>
  <c r="AA23" i="18" s="1"/>
  <c r="T23" i="18"/>
  <c r="AB23" i="18" s="1"/>
  <c r="U23" i="18"/>
  <c r="AC23" i="18" s="1"/>
  <c r="O24" i="18"/>
  <c r="W24" i="18" s="1"/>
  <c r="P24" i="18"/>
  <c r="X24" i="18" s="1"/>
  <c r="Q24" i="18"/>
  <c r="Y24" i="18" s="1"/>
  <c r="R24" i="18"/>
  <c r="Z24" i="18" s="1"/>
  <c r="S24" i="18"/>
  <c r="AA24" i="18" s="1"/>
  <c r="T24" i="18"/>
  <c r="AB24" i="18" s="1"/>
  <c r="U24" i="18"/>
  <c r="AC24" i="18" s="1"/>
  <c r="O25" i="18"/>
  <c r="W25" i="18" s="1"/>
  <c r="P25" i="18"/>
  <c r="X25" i="18" s="1"/>
  <c r="Q25" i="18"/>
  <c r="Y25" i="18" s="1"/>
  <c r="R25" i="18"/>
  <c r="Z25" i="18" s="1"/>
  <c r="S25" i="18"/>
  <c r="AA25" i="18" s="1"/>
  <c r="T25" i="18"/>
  <c r="AB25" i="18" s="1"/>
  <c r="U25" i="18"/>
  <c r="AC25" i="18" s="1"/>
  <c r="O26" i="18"/>
  <c r="W26" i="18" s="1"/>
  <c r="P26" i="18"/>
  <c r="X26" i="18" s="1"/>
  <c r="Q26" i="18"/>
  <c r="Y26" i="18" s="1"/>
  <c r="R26" i="18"/>
  <c r="Z26" i="18" s="1"/>
  <c r="S26" i="18"/>
  <c r="AA26" i="18" s="1"/>
  <c r="T26" i="18"/>
  <c r="AB26" i="18" s="1"/>
  <c r="U26" i="18"/>
  <c r="AC26" i="18" s="1"/>
  <c r="O27" i="18"/>
  <c r="W27" i="18" s="1"/>
  <c r="P27" i="18"/>
  <c r="X27" i="18" s="1"/>
  <c r="Q27" i="18"/>
  <c r="Y27" i="18" s="1"/>
  <c r="R27" i="18"/>
  <c r="Z27" i="18" s="1"/>
  <c r="S27" i="18"/>
  <c r="AA27" i="18" s="1"/>
  <c r="T27" i="18"/>
  <c r="AB27" i="18" s="1"/>
  <c r="U27" i="18"/>
  <c r="AC27" i="18" s="1"/>
  <c r="O28" i="18"/>
  <c r="W28" i="18" s="1"/>
  <c r="P28" i="18"/>
  <c r="X28" i="18" s="1"/>
  <c r="Q28" i="18"/>
  <c r="Y28" i="18" s="1"/>
  <c r="R28" i="18"/>
  <c r="Z28" i="18" s="1"/>
  <c r="S28" i="18"/>
  <c r="AA28" i="18" s="1"/>
  <c r="T28" i="18"/>
  <c r="AB28" i="18" s="1"/>
  <c r="U28" i="18"/>
  <c r="AC28" i="18" s="1"/>
  <c r="O29" i="18"/>
  <c r="W29" i="18" s="1"/>
  <c r="P29" i="18"/>
  <c r="X29" i="18" s="1"/>
  <c r="Q29" i="18"/>
  <c r="Y29" i="18" s="1"/>
  <c r="R29" i="18"/>
  <c r="Z29" i="18" s="1"/>
  <c r="S29" i="18"/>
  <c r="AA29" i="18" s="1"/>
  <c r="T29" i="18"/>
  <c r="AB29" i="18" s="1"/>
  <c r="U29" i="18"/>
  <c r="AC29" i="18" s="1"/>
  <c r="O30" i="18"/>
  <c r="W30" i="18" s="1"/>
  <c r="P30" i="18"/>
  <c r="X30" i="18" s="1"/>
  <c r="Q30" i="18"/>
  <c r="Y30" i="18" s="1"/>
  <c r="R30" i="18"/>
  <c r="Z30" i="18" s="1"/>
  <c r="S30" i="18"/>
  <c r="AA30" i="18" s="1"/>
  <c r="T30" i="18"/>
  <c r="AB30" i="18" s="1"/>
  <c r="U30" i="18"/>
  <c r="AC30" i="18" s="1"/>
  <c r="O31" i="18"/>
  <c r="W31" i="18" s="1"/>
  <c r="P31" i="18"/>
  <c r="X31" i="18" s="1"/>
  <c r="Q31" i="18"/>
  <c r="Y31" i="18" s="1"/>
  <c r="R31" i="18"/>
  <c r="Z31" i="18" s="1"/>
  <c r="S31" i="18"/>
  <c r="AA31" i="18" s="1"/>
  <c r="T31" i="18"/>
  <c r="AB31" i="18" s="1"/>
  <c r="U31" i="18"/>
  <c r="AC31" i="18" s="1"/>
  <c r="O32" i="18"/>
  <c r="W32" i="18" s="1"/>
  <c r="P32" i="18"/>
  <c r="X32" i="18" s="1"/>
  <c r="Q32" i="18"/>
  <c r="Y32" i="18" s="1"/>
  <c r="R32" i="18"/>
  <c r="Z32" i="18" s="1"/>
  <c r="S32" i="18"/>
  <c r="AA32" i="18" s="1"/>
  <c r="T32" i="18"/>
  <c r="AB32" i="18" s="1"/>
  <c r="U32" i="18"/>
  <c r="AC32" i="18" s="1"/>
  <c r="O33" i="18"/>
  <c r="W33" i="18" s="1"/>
  <c r="P33" i="18"/>
  <c r="X33" i="18" s="1"/>
  <c r="Q33" i="18"/>
  <c r="Y33" i="18" s="1"/>
  <c r="R33" i="18"/>
  <c r="Z33" i="18" s="1"/>
  <c r="S33" i="18"/>
  <c r="AA33" i="18" s="1"/>
  <c r="T33" i="18"/>
  <c r="AB33" i="18" s="1"/>
  <c r="U33" i="18"/>
  <c r="AC33" i="18" s="1"/>
  <c r="O34" i="18"/>
  <c r="W34" i="18" s="1"/>
  <c r="P34" i="18"/>
  <c r="X34" i="18" s="1"/>
  <c r="Q34" i="18"/>
  <c r="Y34" i="18" s="1"/>
  <c r="R34" i="18"/>
  <c r="Z34" i="18" s="1"/>
  <c r="S34" i="18"/>
  <c r="AA34" i="18" s="1"/>
  <c r="T34" i="18"/>
  <c r="AB34" i="18" s="1"/>
  <c r="U34" i="18"/>
  <c r="AC34" i="18" s="1"/>
  <c r="O35" i="18"/>
  <c r="W35" i="18" s="1"/>
  <c r="P35" i="18"/>
  <c r="X35" i="18" s="1"/>
  <c r="Q35" i="18"/>
  <c r="Y35" i="18" s="1"/>
  <c r="R35" i="18"/>
  <c r="Z35" i="18" s="1"/>
  <c r="S35" i="18"/>
  <c r="AA35" i="18" s="1"/>
  <c r="T35" i="18"/>
  <c r="AB35" i="18" s="1"/>
  <c r="U35" i="18"/>
  <c r="AC35" i="18" s="1"/>
  <c r="O36" i="18"/>
  <c r="W36" i="18" s="1"/>
  <c r="P36" i="18"/>
  <c r="X36" i="18" s="1"/>
  <c r="Q36" i="18"/>
  <c r="Y36" i="18" s="1"/>
  <c r="R36" i="18"/>
  <c r="Z36" i="18" s="1"/>
  <c r="S36" i="18"/>
  <c r="AA36" i="18" s="1"/>
  <c r="T36" i="18"/>
  <c r="AB36" i="18" s="1"/>
  <c r="U36" i="18"/>
  <c r="AC36" i="18" s="1"/>
  <c r="O37" i="18"/>
  <c r="W37" i="18" s="1"/>
  <c r="P37" i="18"/>
  <c r="X37" i="18" s="1"/>
  <c r="Q37" i="18"/>
  <c r="Y37" i="18" s="1"/>
  <c r="R37" i="18"/>
  <c r="Z37" i="18" s="1"/>
  <c r="S37" i="18"/>
  <c r="AA37" i="18" s="1"/>
  <c r="T37" i="18"/>
  <c r="AB37" i="18" s="1"/>
  <c r="U37" i="18"/>
  <c r="AC37" i="18" s="1"/>
  <c r="O38" i="18"/>
  <c r="W38" i="18" s="1"/>
  <c r="P38" i="18"/>
  <c r="X38" i="18" s="1"/>
  <c r="Q38" i="18"/>
  <c r="Y38" i="18" s="1"/>
  <c r="R38" i="18"/>
  <c r="Z38" i="18" s="1"/>
  <c r="S38" i="18"/>
  <c r="AA38" i="18" s="1"/>
  <c r="T38" i="18"/>
  <c r="AB38" i="18" s="1"/>
  <c r="U38" i="18"/>
  <c r="AC38" i="18" s="1"/>
  <c r="O14" i="18"/>
  <c r="P14" i="18"/>
  <c r="Q14" i="18"/>
  <c r="R14" i="18"/>
  <c r="S14" i="18"/>
  <c r="T14" i="18"/>
  <c r="U14" i="18"/>
  <c r="P48" i="18" l="1"/>
  <c r="Z14" i="18"/>
  <c r="Z48" i="18" s="1"/>
  <c r="R48" i="18"/>
  <c r="Y14" i="18"/>
  <c r="Y48" i="18" s="1"/>
  <c r="Q48" i="18"/>
  <c r="O48" i="18"/>
  <c r="U48" i="18"/>
  <c r="T48" i="18"/>
  <c r="AA14" i="18"/>
  <c r="AA48" i="18" s="1"/>
  <c r="S48" i="18"/>
  <c r="W14" i="18"/>
  <c r="W48" i="18" s="1"/>
  <c r="AC14" i="18"/>
  <c r="AC48" i="18" s="1"/>
  <c r="AB14" i="18"/>
  <c r="AB48" i="18" s="1"/>
  <c r="X14" i="18"/>
  <c r="X48" i="18" s="1"/>
  <c r="G56" i="19"/>
  <c r="AB13" i="18"/>
  <c r="G33" i="19"/>
  <c r="AC13" i="18"/>
  <c r="W13" i="18"/>
  <c r="G9" i="19" s="1"/>
</calcChain>
</file>

<file path=xl/sharedStrings.xml><?xml version="1.0" encoding="utf-8"?>
<sst xmlns="http://schemas.openxmlformats.org/spreadsheetml/2006/main" count="1037" uniqueCount="262">
  <si>
    <t>sf</t>
  </si>
  <si>
    <t>Casework</t>
  </si>
  <si>
    <t>Furniture</t>
  </si>
  <si>
    <t>Flooring</t>
  </si>
  <si>
    <t>Finish</t>
  </si>
  <si>
    <t>cubicle</t>
  </si>
  <si>
    <t>Shelving</t>
  </si>
  <si>
    <t>basic office</t>
  </si>
  <si>
    <t>interior glazing</t>
  </si>
  <si>
    <t>server racks</t>
  </si>
  <si>
    <t>table</t>
  </si>
  <si>
    <t>Office Furniture</t>
  </si>
  <si>
    <t>Total</t>
  </si>
  <si>
    <t>chair</t>
  </si>
  <si>
    <t>Ceiling</t>
  </si>
  <si>
    <t>acoustical panel</t>
  </si>
  <si>
    <t>Steel Studs</t>
  </si>
  <si>
    <t>Carpet Tile</t>
  </si>
  <si>
    <t>Drywall (Natural Gypsum)</t>
  </si>
  <si>
    <t>Acoustical Ceiling Panels (mineral fiber)</t>
  </si>
  <si>
    <t>Concrete Sealant</t>
  </si>
  <si>
    <t>Source</t>
  </si>
  <si>
    <t>https://www.armstrongceilings.com/content/dam/armstrongceilings/commercial/north-america/epds/suprafine-xl-epd.pdf</t>
  </si>
  <si>
    <t>Terrace® Open Plan Workstation</t>
  </si>
  <si>
    <t>TRACI 2.1</t>
  </si>
  <si>
    <t>https://www.scscertified.com/products/cert_pdfs/SCS-EPD-04145_Allsteel-Terrace_090716.pdf</t>
  </si>
  <si>
    <t>https://www.scscertified.com/products/cert_pdfs/SCS-EPD-04226_Allsteel-Cadence_110116.pdf</t>
  </si>
  <si>
    <t>Cadence® Desking</t>
  </si>
  <si>
    <t>https://gryphon4.environdec.com/system/data/files/6/13053/epd1075_Narbutas_Desk%20Nova%20U%20-%20PDNA%20160_2017.pdf</t>
  </si>
  <si>
    <t>CML 2011</t>
  </si>
  <si>
    <t>partition wall</t>
  </si>
  <si>
    <t>https://dcpd6wotaa0mb.cloudfront.net/mdms/dms/Shared/10019415/10019415-EPD-Thermafiber-Insulation.pdf?v=1507544741000</t>
  </si>
  <si>
    <t>Type of source</t>
  </si>
  <si>
    <t>Country</t>
  </si>
  <si>
    <t>Region</t>
  </si>
  <si>
    <t>Database</t>
  </si>
  <si>
    <t>EPD</t>
  </si>
  <si>
    <t>North America</t>
  </si>
  <si>
    <t>Europe</t>
  </si>
  <si>
    <t>USA</t>
  </si>
  <si>
    <t>Lithuania</t>
  </si>
  <si>
    <t>Laminated Glass</t>
  </si>
  <si>
    <t>https://www.scscertified.com/products/cert_pdfs/SCS-EPD-04154_MasoniteArch_080917_web.pdf</t>
  </si>
  <si>
    <t>ceiling panel suspension system</t>
  </si>
  <si>
    <t>ft</t>
  </si>
  <si>
    <t>Item</t>
  </si>
  <si>
    <t>Category</t>
  </si>
  <si>
    <t>Subcategory</t>
  </si>
  <si>
    <t>each</t>
  </si>
  <si>
    <t>kg</t>
  </si>
  <si>
    <t>5/8"  Fire-Rated Type X Gypsum Board</t>
  </si>
  <si>
    <t>Athena</t>
  </si>
  <si>
    <t>Low VOC Eggshell Acrylic Paint</t>
  </si>
  <si>
    <t>https://iere.org/programs/earthsure/epds/20161017-new_aeron_chair_epd_2016.pdf</t>
  </si>
  <si>
    <t>http://products.dorma.com/content/download/10389/84888/EPD_MOVEO_ENG.pdf</t>
  </si>
  <si>
    <t>Germany</t>
  </si>
  <si>
    <t>http://www.formica.com/us/~/media/north-america/documents/sustainability/formica-hpl-epd.pdf?la=en-us</t>
  </si>
  <si>
    <t>Steel plate</t>
  </si>
  <si>
    <t>m2</t>
  </si>
  <si>
    <t>Grand Total</t>
  </si>
  <si>
    <t>wood flooring</t>
  </si>
  <si>
    <t>carpet</t>
  </si>
  <si>
    <t>door type 1</t>
  </si>
  <si>
    <t>door type 2</t>
  </si>
  <si>
    <t>Fixture</t>
  </si>
  <si>
    <t>Door</t>
  </si>
  <si>
    <t>concrete sealant</t>
  </si>
  <si>
    <t>USA/Canada</t>
  </si>
  <si>
    <t>https://www.awc.org/pdf/greenbuilding/epd/AWC-EPD-Particleboard-1311.pdf</t>
  </si>
  <si>
    <t>Richlite</t>
  </si>
  <si>
    <t>https://iere.org/wp-content/uploads/EPD-Richlite-3dec12.pdf</t>
  </si>
  <si>
    <t>wood slat ceiling</t>
  </si>
  <si>
    <t>operable partition</t>
  </si>
  <si>
    <t>GWB ceiling</t>
  </si>
  <si>
    <t>wall painting</t>
  </si>
  <si>
    <t>ceiling painting</t>
  </si>
  <si>
    <t>Product name</t>
  </si>
  <si>
    <t>average of 3 items below</t>
  </si>
  <si>
    <t>https://www.armstrongceilings.com/content/dam/armstrongceilings/commercial/north-america/epds/woodworks-epd.pdf</t>
  </si>
  <si>
    <t>https://bmra.org/wp-content/uploads/2015/11/fpl_rp672.pdf</t>
  </si>
  <si>
    <t>WoodWorks® Tegular, Vector® and Concealed Ceiling Panels</t>
  </si>
  <si>
    <t>Quartz</t>
  </si>
  <si>
    <t>Allsteel</t>
  </si>
  <si>
    <t>Armstrong</t>
  </si>
  <si>
    <t>Herman Miller</t>
  </si>
  <si>
    <t>Masonite Architectural</t>
  </si>
  <si>
    <t>Wood door leaf, production-weighted average</t>
  </si>
  <si>
    <t>Suprafine® XL® Suspension System - Steel</t>
  </si>
  <si>
    <t>New Aeron® Chair</t>
  </si>
  <si>
    <t>Anodized Aluminum Curtainwall Extrusion</t>
  </si>
  <si>
    <t>Formica</t>
  </si>
  <si>
    <t>American Wood Council and Canadian Wood Council</t>
  </si>
  <si>
    <t>Dorma</t>
  </si>
  <si>
    <t>TRACI 2</t>
  </si>
  <si>
    <t>Thermafiber</t>
  </si>
  <si>
    <t>Narbutas</t>
  </si>
  <si>
    <t>USDA</t>
  </si>
  <si>
    <t>Research paper</t>
  </si>
  <si>
    <t>sum of below</t>
  </si>
  <si>
    <t>average of below</t>
  </si>
  <si>
    <t>solid surface countertop</t>
  </si>
  <si>
    <t>tile</t>
  </si>
  <si>
    <t>https://www.cisca.org/files/public/101_1_CISCA_EPD_Aluminum%20Specialty%20Products_20141217.pdf</t>
  </si>
  <si>
    <t>CML 2001</t>
  </si>
  <si>
    <t>https://www.tcnatile.com/images/pdfs/EPD-for-Ceramic-Tile-Made-in-North-America.pdf</t>
  </si>
  <si>
    <t>Mirra® 2 Chair</t>
  </si>
  <si>
    <t>https://iere.org/programs/earthsure/epds/2016.11.09_EPD-Mirra-2.pdf</t>
  </si>
  <si>
    <t>Caper ® Stacking Chair</t>
  </si>
  <si>
    <t>https://iere.org/images/EPDs/2016.07.12_EPD-Caper.pdf</t>
  </si>
  <si>
    <t>Aluminum specialty products</t>
  </si>
  <si>
    <t>CISCA</t>
  </si>
  <si>
    <t>EPD industry average</t>
  </si>
  <si>
    <t>Thermafiber® Mineral Wool Insulation Light Density (without facing material)</t>
  </si>
  <si>
    <t>Energy</t>
  </si>
  <si>
    <t>MJ</t>
  </si>
  <si>
    <t>Tile of Council of North America</t>
  </si>
  <si>
    <t>linoleum</t>
  </si>
  <si>
    <t>door type 3</t>
  </si>
  <si>
    <t>Linoleum Flooring</t>
  </si>
  <si>
    <t>Galvanized Steel Ducts</t>
  </si>
  <si>
    <t>door type 4</t>
  </si>
  <si>
    <t>metal ceiling panel</t>
  </si>
  <si>
    <t>CML</t>
  </si>
  <si>
    <t>Enter custom quantity in yellow cells</t>
  </si>
  <si>
    <t>Results are shown in green cells</t>
  </si>
  <si>
    <t>QTO unit</t>
  </si>
  <si>
    <t>Custom quantities</t>
  </si>
  <si>
    <t>TI components</t>
  </si>
  <si>
    <t>Developed by the Carbon Leadership Forum, University of Washington</t>
  </si>
  <si>
    <t>Funded by the Oregon Department of Environmental Quality</t>
  </si>
  <si>
    <t>Total floor area of TI work:</t>
  </si>
  <si>
    <t>Total number of occupants:</t>
  </si>
  <si>
    <t>Total impact results for whole project</t>
  </si>
  <si>
    <t>Total impact results per square meter of total floor area</t>
  </si>
  <si>
    <t>x</t>
  </si>
  <si>
    <t>Row Labels</t>
  </si>
  <si>
    <t>Column Labels</t>
  </si>
  <si>
    <t>Sum of GWP [kg CO2eq/m2]</t>
  </si>
  <si>
    <t>Category / subcategory</t>
  </si>
  <si>
    <t>Introduction</t>
  </si>
  <si>
    <t>square meter</t>
  </si>
  <si>
    <t>occ</t>
  </si>
  <si>
    <t>occupant</t>
  </si>
  <si>
    <t>QTO</t>
  </si>
  <si>
    <t>quantity take-off</t>
  </si>
  <si>
    <t>Neq</t>
  </si>
  <si>
    <t>nitrogen equivalent</t>
  </si>
  <si>
    <t>CFC11eq</t>
  </si>
  <si>
    <t>chlorofluorocarbon-11 equivalent</t>
  </si>
  <si>
    <t>O3eq</t>
  </si>
  <si>
    <t>ozone equivalent</t>
  </si>
  <si>
    <t>megajoules</t>
  </si>
  <si>
    <t>kilograms</t>
  </si>
  <si>
    <t>CO2eq</t>
  </si>
  <si>
    <t>carbon dioxide equivalent</t>
  </si>
  <si>
    <t>SO2eq</t>
  </si>
  <si>
    <t>sulfur dioxide equivalent</t>
  </si>
  <si>
    <t>Custom quantities input</t>
  </si>
  <si>
    <t>Custom quantities results</t>
  </si>
  <si>
    <t>Tab descriptions:</t>
  </si>
  <si>
    <t>Tab name</t>
  </si>
  <si>
    <t>Description of contents</t>
  </si>
  <si>
    <t>Abbreviation</t>
  </si>
  <si>
    <t>Definition</t>
  </si>
  <si>
    <t>dollars</t>
  </si>
  <si>
    <t>Total cost:</t>
  </si>
  <si>
    <t>people</t>
  </si>
  <si>
    <t>Pie charts</t>
  </si>
  <si>
    <t>Bar charts (PivotCharts)</t>
  </si>
  <si>
    <t>PivotTable for PivotCharts</t>
  </si>
  <si>
    <t>GWP</t>
  </si>
  <si>
    <t>AP</t>
  </si>
  <si>
    <t>EP</t>
  </si>
  <si>
    <t>ODP</t>
  </si>
  <si>
    <t>SFP</t>
  </si>
  <si>
    <t>Global warming potential</t>
  </si>
  <si>
    <t>Acidification potential</t>
  </si>
  <si>
    <t>Eutrophication potential</t>
  </si>
  <si>
    <t>Ozone depletion potential</t>
  </si>
  <si>
    <t>Smog formation potential</t>
  </si>
  <si>
    <t>Embodied energy</t>
  </si>
  <si>
    <t>Mass</t>
  </si>
  <si>
    <t>Other abbreviations:</t>
  </si>
  <si>
    <t>Sum of Mass [kg/m2]</t>
  </si>
  <si>
    <t>door type 6</t>
  </si>
  <si>
    <t>Metal door leaf, hollow core, production-weighted average</t>
  </si>
  <si>
    <t>Steel Door Institute</t>
  </si>
  <si>
    <t>https://us.allegion.com/content/dam/allegion-us-2/web-documents-2/Report/Steelcraft_Industry_Environmental_Product_Declaration_for_Hollow_Metal_Door_112272.pdf</t>
  </si>
  <si>
    <t>https://www.astm.org/CERTIFICATION/DOCS/366.EPD_for_Ambico_Door_Frame_EPD.pdf</t>
  </si>
  <si>
    <t>Ambico</t>
  </si>
  <si>
    <t>Steel Door Frame</t>
  </si>
  <si>
    <t>https://www.astm.org/CERTIFICATION/DOCS/245.EPD_for_Armstrong_Vinyl_Composition_Tile.pdf</t>
  </si>
  <si>
    <t>TRACI 2.0 and CML2001</t>
  </si>
  <si>
    <t>https://www.astm.org/CERTIFICATION/DOCS/242.EPD_for_Armstrong_Heterogeneous_Vinyl_Sheet.pdf</t>
  </si>
  <si>
    <t>Roppe</t>
  </si>
  <si>
    <t>door type 5</t>
  </si>
  <si>
    <t>https://roppe.com/wp-content/uploads/2018/06/103.1_RHC_EPD_Rubber-Wall-Base-Pinnacle.pdf</t>
  </si>
  <si>
    <t>Wall</t>
  </si>
  <si>
    <t>Key</t>
  </si>
  <si>
    <t>*</t>
  </si>
  <si>
    <t>Source data</t>
  </si>
  <si>
    <t>Provides an overview of this spreadsheet file (this tab)</t>
  </si>
  <si>
    <t>The user can enter custom quantities on this tab and produce numerical results</t>
  </si>
  <si>
    <t>Contains graphs of the results from the "Custom quantities input" tab.  Note that the colors between the pie charts and bar charts do not correspond.</t>
  </si>
  <si>
    <t>Contains background information on the LCA data used for the TI items</t>
  </si>
  <si>
    <t>TRACI 2.1 and IPCC 2013</t>
  </si>
  <si>
    <t>http://quartzproject.org/</t>
  </si>
  <si>
    <t>http://www.athenasmi.org/our-software-data/impact-estimator/</t>
  </si>
  <si>
    <t>N/A, likely TRACI 2.1</t>
  </si>
  <si>
    <t>GWP [kg CO2eq/QTO unit]</t>
  </si>
  <si>
    <t>Energy [MJ/QTO unit]</t>
  </si>
  <si>
    <t>Mass [kg/QTO unit]</t>
  </si>
  <si>
    <t>AP* [kg SO2eq/QTO unit]</t>
  </si>
  <si>
    <t>EP* [kg Neq/QTO unit]</t>
  </si>
  <si>
    <t>ODP* [kg CFC11eq/QTO unit]</t>
  </si>
  <si>
    <t>SFP* [kg O₃eq/QTO unit]</t>
  </si>
  <si>
    <t>High pressure laminate (HPL compact)*</t>
  </si>
  <si>
    <t>Particleboard*</t>
  </si>
  <si>
    <t>MOVEO Fullwall Element*</t>
  </si>
  <si>
    <t>operable partition*</t>
  </si>
  <si>
    <t>sheet vinyl*</t>
  </si>
  <si>
    <t>Heterogeneous Vinyl Sheet*</t>
  </si>
  <si>
    <t>solid surface countertop*</t>
  </si>
  <si>
    <t>Richlite Countertops*</t>
  </si>
  <si>
    <t>Desk Nova U*</t>
  </si>
  <si>
    <t>Ceramic tile*</t>
  </si>
  <si>
    <t>Vinyl Composition Tile*</t>
  </si>
  <si>
    <t>VCT*</t>
  </si>
  <si>
    <t>tile*</t>
  </si>
  <si>
    <t>table*</t>
  </si>
  <si>
    <t>wall rubber base*</t>
  </si>
  <si>
    <t>Rubber Wall Base*</t>
  </si>
  <si>
    <t>New hardwood flooring*</t>
  </si>
  <si>
    <t>wood flooring*</t>
  </si>
  <si>
    <t>* Indicates that these items and proudcts had LCA data that did not match units with TRACI 2.1</t>
  </si>
  <si>
    <t>Note that the charts below may need to be updated by following the steps:
1) click on the chart
2) in the enu above, go to the tab 'Analyze'
3) click 'Refresh'</t>
  </si>
  <si>
    <t>December 2018</t>
  </si>
  <si>
    <t>Impacts assessed (units per TRACI 2.1):</t>
  </si>
  <si>
    <t>Impacts per QTO unit of measurement</t>
  </si>
  <si>
    <t>laminate casework*</t>
  </si>
  <si>
    <t>sofa</t>
  </si>
  <si>
    <t>UP three seat sofa with backrest</t>
  </si>
  <si>
    <t xml:space="preserve">Fora Form </t>
  </si>
  <si>
    <t>Norway</t>
  </si>
  <si>
    <t>https://www.epd-norge.no/getfile.php/137134-1489082189/EPDer/M%C3%B8bler/Sittem%C3%B8bler/NEPD-1270-412_Up-tree-seat-sofa-with-backrest.pdf</t>
  </si>
  <si>
    <t>sheet vinyl</t>
  </si>
  <si>
    <t>VCT</t>
  </si>
  <si>
    <t>laminate casework</t>
  </si>
  <si>
    <t>wall rubber base</t>
  </si>
  <si>
    <t>Sum of AP* [kg SO2eq/m2]</t>
  </si>
  <si>
    <t>Sum of EP* [kg Neq/m2]</t>
  </si>
  <si>
    <t>Sum of ODP* [kg CFC11eq/m2]</t>
  </si>
  <si>
    <t>Sum of SFP* [kg O₃eq/m2]</t>
  </si>
  <si>
    <t>Sum of Energy [MJ/m2]</t>
  </si>
  <si>
    <t>Calculator for Estimating Tenant Improvement Life Cycle Assessment (LCA) Impacts</t>
  </si>
  <si>
    <t>Indicates that this item or impact category omits underlying data with units that do not match TRACI 2.1, results should be taken with more reservation</t>
  </si>
  <si>
    <t>wood slat ceiling*</t>
  </si>
  <si>
    <t>sofa*</t>
  </si>
  <si>
    <t>Source name</t>
  </si>
  <si>
    <t>Characterization Method</t>
  </si>
  <si>
    <t>Issue date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</si>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</sst>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 Narrow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4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3"/>
      <name val="Calibri"/>
      <family val="2"/>
    </font>
    <font>
      <b/>
      <sz val="11"/>
      <color indexed="13"/>
      <name val="Calibri"/>
      <family val="2"/>
    </font>
    <font>
      <sz val="10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5" fillId="35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42" borderId="0" applyNumberFormat="0" applyBorder="0" applyAlignment="0" applyProtection="0"/>
    <xf numFmtId="0" fontId="25" fillId="36" borderId="0" applyNumberFormat="0" applyBorder="0" applyAlignment="0" applyProtection="0"/>
    <xf numFmtId="0" fontId="25" fillId="41" borderId="0" applyNumberFormat="0" applyBorder="0" applyAlignment="0" applyProtection="0"/>
    <xf numFmtId="0" fontId="25" fillId="38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36" borderId="0" applyNumberFormat="0" applyBorder="0" applyAlignment="0" applyProtection="0"/>
    <xf numFmtId="0" fontId="26" fillId="41" borderId="0" applyNumberFormat="0" applyBorder="0" applyAlignment="0" applyProtection="0"/>
    <xf numFmtId="0" fontId="26" fillId="37" borderId="0" applyNumberFormat="0" applyBorder="0" applyAlignment="0" applyProtection="0"/>
    <xf numFmtId="0" fontId="26" fillId="46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7" borderId="0" applyNumberFormat="0" applyBorder="0" applyAlignment="0" applyProtection="0"/>
    <xf numFmtId="0" fontId="26" fillId="45" borderId="0" applyNumberFormat="0" applyBorder="0" applyAlignment="0" applyProtection="0"/>
    <xf numFmtId="0" fontId="26" fillId="48" borderId="0" applyNumberFormat="0" applyBorder="0" applyAlignment="0" applyProtection="0"/>
    <xf numFmtId="0" fontId="28" fillId="39" borderId="0" applyNumberFormat="0" applyBorder="0" applyAlignment="0" applyProtection="0"/>
    <xf numFmtId="0" fontId="41" fillId="49" borderId="11" applyNumberFormat="0" applyAlignment="0" applyProtection="0"/>
    <xf numFmtId="0" fontId="29" fillId="50" borderId="12" applyNumberFormat="0" applyAlignment="0" applyProtection="0"/>
    <xf numFmtId="0" fontId="30" fillId="0" borderId="0" applyNumberFormat="0" applyFill="0" applyBorder="0" applyAlignment="0" applyProtection="0"/>
    <xf numFmtId="0" fontId="31" fillId="41" borderId="0" applyNumberFormat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42" borderId="11" applyNumberFormat="0" applyAlignment="0" applyProtection="0"/>
    <xf numFmtId="0" fontId="40" fillId="0" borderId="16" applyNumberFormat="0" applyFill="0" applyAlignment="0" applyProtection="0"/>
    <xf numFmtId="0" fontId="36" fillId="42" borderId="0" applyNumberFormat="0" applyBorder="0" applyAlignment="0" applyProtection="0"/>
    <xf numFmtId="0" fontId="23" fillId="0" borderId="0">
      <alignment vertical="top" wrapText="1"/>
    </xf>
    <xf numFmtId="0" fontId="24" fillId="0" borderId="0"/>
    <xf numFmtId="0" fontId="24" fillId="0" borderId="0"/>
    <xf numFmtId="0" fontId="24" fillId="0" borderId="0"/>
    <xf numFmtId="0" fontId="42" fillId="0" borderId="0"/>
    <xf numFmtId="0" fontId="23" fillId="0" borderId="0">
      <alignment vertical="top" wrapText="1"/>
    </xf>
    <xf numFmtId="0" fontId="24" fillId="38" borderId="17" applyNumberFormat="0" applyFont="0" applyAlignment="0" applyProtection="0"/>
    <xf numFmtId="0" fontId="37" fillId="49" borderId="18" applyNumberFormat="0" applyAlignment="0" applyProtection="0"/>
    <xf numFmtId="0" fontId="38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39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ill="1" applyBorder="1"/>
    <xf numFmtId="0" fontId="16" fillId="0" borderId="0" xfId="0" applyFont="1" applyAlignment="1">
      <alignment wrapText="1"/>
    </xf>
    <xf numFmtId="0" fontId="0" fillId="0" borderId="0" xfId="0" applyFont="1"/>
    <xf numFmtId="0" fontId="0" fillId="0" borderId="0" xfId="0" pivotButton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2" fillId="0" borderId="0" xfId="0" applyFont="1"/>
    <xf numFmtId="0" fontId="19" fillId="0" borderId="0" xfId="0" applyFont="1"/>
    <xf numFmtId="0" fontId="14" fillId="0" borderId="0" xfId="0" applyFont="1"/>
    <xf numFmtId="0" fontId="16" fillId="0" borderId="0" xfId="0" applyFont="1" applyAlignment="1">
      <alignment horizontal="left" wrapText="1"/>
    </xf>
    <xf numFmtId="0" fontId="0" fillId="0" borderId="0" xfId="0"/>
    <xf numFmtId="0" fontId="0" fillId="0" borderId="0" xfId="0" applyNumberFormat="1"/>
    <xf numFmtId="0" fontId="0" fillId="0" borderId="0" xfId="0" applyFill="1"/>
    <xf numFmtId="0" fontId="44" fillId="0" borderId="0" xfId="0" applyFont="1"/>
    <xf numFmtId="0" fontId="0" fillId="34" borderId="0" xfId="0" applyFill="1"/>
    <xf numFmtId="0" fontId="0" fillId="33" borderId="0" xfId="0" applyFill="1"/>
    <xf numFmtId="0" fontId="43" fillId="0" borderId="0" xfId="0" applyFont="1"/>
    <xf numFmtId="49" fontId="0" fillId="0" borderId="0" xfId="0" applyNumberFormat="1"/>
    <xf numFmtId="0" fontId="16" fillId="0" borderId="10" xfId="0" applyFont="1" applyFill="1" applyBorder="1" applyAlignment="1">
      <alignment horizontal="left" wrapText="1"/>
    </xf>
    <xf numFmtId="0" fontId="16" fillId="0" borderId="10" xfId="0" applyFont="1" applyBorder="1" applyAlignment="1">
      <alignment wrapText="1"/>
    </xf>
    <xf numFmtId="0" fontId="45" fillId="0" borderId="0" xfId="0" applyFont="1"/>
    <xf numFmtId="0" fontId="0" fillId="0" borderId="10" xfId="0" applyBorder="1"/>
    <xf numFmtId="11" fontId="0" fillId="0" borderId="10" xfId="0" applyNumberFormat="1" applyBorder="1" applyAlignment="1">
      <alignment horizontal="left"/>
    </xf>
    <xf numFmtId="11" fontId="0" fillId="33" borderId="10" xfId="0" applyNumberFormat="1" applyFill="1" applyBorder="1"/>
    <xf numFmtId="11" fontId="0" fillId="33" borderId="0" xfId="0" applyNumberFormat="1" applyFill="1" applyBorder="1"/>
    <xf numFmtId="0" fontId="19" fillId="0" borderId="0" xfId="0" applyFont="1" applyBorder="1"/>
    <xf numFmtId="0" fontId="0" fillId="0" borderId="0" xfId="0" applyBorder="1"/>
    <xf numFmtId="11" fontId="0" fillId="0" borderId="0" xfId="0" applyNumberFormat="1" applyBorder="1" applyAlignment="1">
      <alignment horizontal="left"/>
    </xf>
    <xf numFmtId="11" fontId="0" fillId="0" borderId="0" xfId="0" applyNumberFormat="1" applyFill="1" applyBorder="1"/>
    <xf numFmtId="0" fontId="13" fillId="0" borderId="10" xfId="0" applyFont="1" applyBorder="1" applyAlignment="1">
      <alignment wrapText="1"/>
    </xf>
    <xf numFmtId="0" fontId="0" fillId="0" borderId="0" xfId="0" applyAlignment="1">
      <alignment horizontal="left" indent="1"/>
    </xf>
    <xf numFmtId="0" fontId="0" fillId="0" borderId="0" xfId="0" applyFill="1" applyBorder="1" applyAlignment="1">
      <alignment horizontal="left"/>
    </xf>
    <xf numFmtId="11" fontId="0" fillId="0" borderId="10" xfId="0" applyNumberFormat="1" applyFill="1" applyBorder="1"/>
    <xf numFmtId="0" fontId="0" fillId="0" borderId="0" xfId="0" applyAlignment="1"/>
    <xf numFmtId="0" fontId="43" fillId="0" borderId="0" xfId="0" applyFont="1" applyFill="1"/>
    <xf numFmtId="0" fontId="46" fillId="0" borderId="0" xfId="0" applyFont="1"/>
    <xf numFmtId="0" fontId="0" fillId="0" borderId="10" xfId="0" applyBorder="1" applyAlignment="1">
      <alignment wrapText="1"/>
    </xf>
    <xf numFmtId="0" fontId="0" fillId="34" borderId="20" xfId="0" applyFill="1" applyBorder="1" applyAlignment="1">
      <alignment vertical="top"/>
    </xf>
    <xf numFmtId="0" fontId="0" fillId="0" borderId="0" xfId="0" applyAlignment="1">
      <alignment vertical="top" wrapText="1"/>
    </xf>
    <xf numFmtId="0" fontId="19" fillId="51" borderId="0" xfId="0" applyFont="1" applyFill="1" applyBorder="1" applyAlignment="1">
      <alignment horizontal="left"/>
    </xf>
    <xf numFmtId="0" fontId="0" fillId="51" borderId="0" xfId="0" applyFill="1" applyBorder="1"/>
    <xf numFmtId="0" fontId="47" fillId="0" borderId="0" xfId="0" applyFont="1" applyAlignment="1"/>
    <xf numFmtId="49" fontId="22" fillId="0" borderId="0" xfId="0" applyNumberFormat="1" applyFont="1"/>
    <xf numFmtId="0" fontId="16" fillId="0" borderId="10" xfId="0" applyFont="1" applyFill="1" applyBorder="1" applyAlignment="1">
      <alignment wrapText="1"/>
    </xf>
    <xf numFmtId="0" fontId="22" fillId="0" borderId="0" xfId="0" applyFont="1" applyFill="1" applyBorder="1"/>
    <xf numFmtId="0" fontId="0" fillId="0" borderId="10" xfId="0" applyFill="1" applyBorder="1"/>
    <xf numFmtId="11" fontId="0" fillId="0" borderId="0" xfId="0" applyNumberFormat="1"/>
    <xf numFmtId="0" fontId="48" fillId="0" borderId="0" xfId="0" applyFont="1" applyFill="1" applyBorder="1"/>
    <xf numFmtId="0" fontId="48" fillId="0" borderId="10" xfId="0" applyFont="1" applyFill="1" applyBorder="1"/>
    <xf numFmtId="1" fontId="0" fillId="34" borderId="0" xfId="0" applyNumberFormat="1" applyFill="1" applyBorder="1" applyAlignment="1">
      <alignment horizontal="left"/>
    </xf>
    <xf numFmtId="1" fontId="0" fillId="34" borderId="10" xfId="0" applyNumberFormat="1" applyFill="1" applyBorder="1" applyAlignment="1">
      <alignment horizontal="left"/>
    </xf>
  </cellXfs>
  <cellStyles count="105">
    <cellStyle name="20% - Accent1" xfId="19" builtinId="30" customBuiltin="1"/>
    <cellStyle name="20% - Accent1 2" xfId="58"/>
    <cellStyle name="20% - Accent2" xfId="23" builtinId="34" customBuiltin="1"/>
    <cellStyle name="20% - Accent2 2" xfId="59"/>
    <cellStyle name="20% - Accent3" xfId="27" builtinId="38" customBuiltin="1"/>
    <cellStyle name="20% - Accent3 2" xfId="60"/>
    <cellStyle name="20% - Accent4" xfId="31" builtinId="42" customBuiltin="1"/>
    <cellStyle name="20% - Accent4 2" xfId="61"/>
    <cellStyle name="20% - Accent5" xfId="35" builtinId="46" customBuiltin="1"/>
    <cellStyle name="20% - Accent5 2" xfId="62"/>
    <cellStyle name="20% - Accent6" xfId="39" builtinId="50" customBuiltin="1"/>
    <cellStyle name="20% - Accent6 2" xfId="63"/>
    <cellStyle name="40% - Accent1" xfId="20" builtinId="31" customBuiltin="1"/>
    <cellStyle name="40% - Accent1 2" xfId="64"/>
    <cellStyle name="40% - Accent2" xfId="24" builtinId="35" customBuiltin="1"/>
    <cellStyle name="40% - Accent2 2" xfId="65"/>
    <cellStyle name="40% - Accent3" xfId="28" builtinId="39" customBuiltin="1"/>
    <cellStyle name="40% - Accent3 2" xfId="66"/>
    <cellStyle name="40% - Accent4" xfId="32" builtinId="43" customBuiltin="1"/>
    <cellStyle name="40% - Accent4 2" xfId="67"/>
    <cellStyle name="40% - Accent5" xfId="36" builtinId="47" customBuiltin="1"/>
    <cellStyle name="40% - Accent5 2" xfId="68"/>
    <cellStyle name="40% - Accent6" xfId="40" builtinId="51" customBuiltin="1"/>
    <cellStyle name="40% - Accent6 2" xfId="69"/>
    <cellStyle name="60% - Accent1" xfId="21" builtinId="32" customBuiltin="1"/>
    <cellStyle name="60% - Accent1 2" xfId="50"/>
    <cellStyle name="60% - Accent1 2 2" xfId="70"/>
    <cellStyle name="60% - Accent1 3" xfId="43"/>
    <cellStyle name="60% - Accent2" xfId="25" builtinId="36" customBuiltin="1"/>
    <cellStyle name="60% - Accent2 2" xfId="51"/>
    <cellStyle name="60% - Accent2 2 2" xfId="71"/>
    <cellStyle name="60% - Accent2 3" xfId="44"/>
    <cellStyle name="60% - Accent3" xfId="29" builtinId="40" customBuiltin="1"/>
    <cellStyle name="60% - Accent3 2" xfId="52"/>
    <cellStyle name="60% - Accent3 2 2" xfId="72"/>
    <cellStyle name="60% - Accent3 3" xfId="45"/>
    <cellStyle name="60% - Accent4" xfId="33" builtinId="44" customBuiltin="1"/>
    <cellStyle name="60% - Accent4 2" xfId="53"/>
    <cellStyle name="60% - Accent4 2 2" xfId="73"/>
    <cellStyle name="60% - Accent4 3" xfId="46"/>
    <cellStyle name="60% - Accent5" xfId="37" builtinId="48" customBuiltin="1"/>
    <cellStyle name="60% - Accent5 2" xfId="54"/>
    <cellStyle name="60% - Accent5 2 2" xfId="74"/>
    <cellStyle name="60% - Accent5 3" xfId="47"/>
    <cellStyle name="60% - Accent6" xfId="41" builtinId="52" customBuiltin="1"/>
    <cellStyle name="60% - Accent6 2" xfId="55"/>
    <cellStyle name="60% - Accent6 2 2" xfId="75"/>
    <cellStyle name="60% - Accent6 3" xfId="48"/>
    <cellStyle name="Accent1" xfId="18" builtinId="29" customBuiltin="1"/>
    <cellStyle name="Accent1 2" xfId="76"/>
    <cellStyle name="Accent2" xfId="22" builtinId="33" customBuiltin="1"/>
    <cellStyle name="Accent2 2" xfId="77"/>
    <cellStyle name="Accent3" xfId="26" builtinId="37" customBuiltin="1"/>
    <cellStyle name="Accent3 2" xfId="78"/>
    <cellStyle name="Accent4" xfId="30" builtinId="41" customBuiltin="1"/>
    <cellStyle name="Accent4 2" xfId="79"/>
    <cellStyle name="Accent5" xfId="34" builtinId="45" customBuiltin="1"/>
    <cellStyle name="Accent5 2" xfId="80"/>
    <cellStyle name="Accent6" xfId="38" builtinId="49" customBuiltin="1"/>
    <cellStyle name="Accent6 2" xfId="81"/>
    <cellStyle name="Bad" xfId="7" builtinId="27" customBuiltin="1"/>
    <cellStyle name="Bad 2" xfId="82"/>
    <cellStyle name="Calculation" xfId="11" builtinId="22" customBuiltin="1"/>
    <cellStyle name="Calculation 2" xfId="83"/>
    <cellStyle name="Check Cell" xfId="13" builtinId="23" customBuiltin="1"/>
    <cellStyle name="Check Cell 2" xfId="84"/>
    <cellStyle name="Explanatory Text" xfId="16" builtinId="53" customBuiltin="1"/>
    <cellStyle name="Explanatory Text 2" xfId="85"/>
    <cellStyle name="Good" xfId="6" builtinId="26" customBuiltin="1"/>
    <cellStyle name="Good 2" xfId="86"/>
    <cellStyle name="Heading 1" xfId="2" builtinId="16" customBuiltin="1"/>
    <cellStyle name="Heading 1 2" xfId="87"/>
    <cellStyle name="Heading 2" xfId="3" builtinId="17" customBuiltin="1"/>
    <cellStyle name="Heading 2 2" xfId="88"/>
    <cellStyle name="Heading 3" xfId="4" builtinId="18" customBuiltin="1"/>
    <cellStyle name="Heading 3 2" xfId="89"/>
    <cellStyle name="Heading 4" xfId="5" builtinId="19" customBuiltin="1"/>
    <cellStyle name="Heading 4 2" xfId="90"/>
    <cellStyle name="Input" xfId="9" builtinId="20" customBuiltin="1"/>
    <cellStyle name="Input 2" xfId="91"/>
    <cellStyle name="Linked Cell" xfId="12" builtinId="24" customBuiltin="1"/>
    <cellStyle name="Linked Cell 2" xfId="92"/>
    <cellStyle name="Neutral" xfId="8" builtinId="28" customBuiltin="1"/>
    <cellStyle name="Neutral 2" xfId="49"/>
    <cellStyle name="Neutral 2 2" xfId="93"/>
    <cellStyle name="Neutral 3" xfId="42"/>
    <cellStyle name="Normal" xfId="0" builtinId="0"/>
    <cellStyle name="Normal 2" xfId="56"/>
    <cellStyle name="Normal 2 2" xfId="95"/>
    <cellStyle name="Normal 2 3" xfId="96"/>
    <cellStyle name="Normal 2 4" xfId="97"/>
    <cellStyle name="Normal 2 5" xfId="94"/>
    <cellStyle name="Normal 3" xfId="57"/>
    <cellStyle name="Normal 3 2" xfId="98"/>
    <cellStyle name="Normal 4" xfId="99"/>
    <cellStyle name="Note" xfId="15" builtinId="10" customBuiltin="1"/>
    <cellStyle name="Note 2" xfId="100"/>
    <cellStyle name="Output" xfId="10" builtinId="21" customBuiltin="1"/>
    <cellStyle name="Output 2" xfId="101"/>
    <cellStyle name="Title" xfId="1" builtinId="15" customBuiltin="1"/>
    <cellStyle name="Title 2" xfId="102"/>
    <cellStyle name="Total" xfId="17" builtinId="25" customBuiltin="1"/>
    <cellStyle name="Total 2" xfId="103"/>
    <cellStyle name="Warning Text" xfId="14" builtinId="11" customBuiltin="1"/>
    <cellStyle name="Warning Text 2" xfId="104"/>
  </cellStyles>
  <dxfs count="0"/>
  <tableStyles count="0" defaultTableStyle="TableStyleMedium2" defaultPivotStyle="PivotStyleLight16"/>
  <colors>
    <mruColors>
      <color rgb="FFFFCCCC"/>
      <color rgb="FFCCECFF"/>
      <color rgb="FFFFFF99"/>
      <color rgb="FFCCFFCC"/>
      <color rgb="FFFFCC99"/>
      <color rgb="FFCCCCFF"/>
      <color rgb="FFCCFF99"/>
      <color rgb="FFCC99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'Custom quantities results'!$G$9</c:f>
          <c:strCache>
            <c:ptCount val="1"/>
            <c:pt idx="0">
              <c:v>GWP [kg CO2eq/m2]</c:v>
            </c:pt>
          </c:strCache>
        </c:strRef>
      </c:tx>
      <c:layout>
        <c:manualLayout>
          <c:xMode val="edge"/>
          <c:yMode val="edge"/>
          <c:x val="2.28455818022747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'Custom quantities input'!$W$13</c:f>
              <c:strCache>
                <c:ptCount val="1"/>
                <c:pt idx="0">
                  <c:v>GWP [kg CO2eq/m2]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88-4ABC-A64D-3DDAB220601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88-4ABC-A64D-3DDAB220601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88-4ABC-A64D-3DDAB220601E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88-4ABC-A64D-3DDAB220601E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88-4ABC-A64D-3DDAB220601E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88-4ABC-A64D-3DDAB220601E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688-4ABC-A64D-3DDAB220601E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688-4ABC-A64D-3DDAB220601E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688-4ABC-A64D-3DDAB220601E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688-4ABC-A64D-3DDAB220601E}"/>
              </c:ext>
            </c:extLst>
          </c:dPt>
          <c:dPt>
            <c:idx val="10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688-4ABC-A64D-3DDAB220601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688-4ABC-A64D-3DDAB220601E}"/>
              </c:ext>
            </c:extLst>
          </c:dPt>
          <c:dPt>
            <c:idx val="1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88-4ABC-A64D-3DDAB220601E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688-4ABC-A64D-3DDAB220601E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688-4ABC-A64D-3DDAB220601E}"/>
              </c:ext>
            </c:extLst>
          </c:dPt>
          <c:dPt>
            <c:idx val="15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688-4ABC-A64D-3DDAB220601E}"/>
              </c:ext>
            </c:extLst>
          </c:dPt>
          <c:dPt>
            <c:idx val="16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688-4ABC-A64D-3DDAB220601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688-4ABC-A64D-3DDAB220601E}"/>
              </c:ext>
            </c:extLst>
          </c:dPt>
          <c:dPt>
            <c:idx val="18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688-4ABC-A64D-3DDAB220601E}"/>
              </c:ext>
            </c:extLst>
          </c:dPt>
          <c:dPt>
            <c:idx val="1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688-4ABC-A64D-3DDAB220601E}"/>
              </c:ext>
            </c:extLst>
          </c:dPt>
          <c:dPt>
            <c:idx val="2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8688-4ABC-A64D-3DDAB220601E}"/>
              </c:ext>
            </c:extLst>
          </c:dPt>
          <c:dPt>
            <c:idx val="21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8688-4ABC-A64D-3DDAB220601E}"/>
              </c:ext>
            </c:extLst>
          </c:dPt>
          <c:dPt>
            <c:idx val="22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8688-4ABC-A64D-3DDAB220601E}"/>
              </c:ext>
            </c:extLst>
          </c:dPt>
          <c:dPt>
            <c:idx val="23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8688-4ABC-A64D-3DDAB220601E}"/>
              </c:ext>
            </c:extLst>
          </c:dPt>
          <c:dPt>
            <c:idx val="24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8688-4ABC-A64D-3DDAB220601E}"/>
              </c:ext>
            </c:extLst>
          </c:dPt>
          <c:dPt>
            <c:idx val="2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8688-4ABC-A64D-3DDAB220601E}"/>
              </c:ext>
            </c:extLst>
          </c:dPt>
          <c:dPt>
            <c:idx val="26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8F70-4AF0-9754-45F91B1AAECA}"/>
              </c:ext>
            </c:extLst>
          </c:dPt>
          <c:dPt>
            <c:idx val="27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8F70-4AF0-9754-45F91B1AAECA}"/>
              </c:ext>
            </c:extLst>
          </c:dPt>
          <c:dPt>
            <c:idx val="2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8F70-4AF0-9754-45F91B1AAECA}"/>
              </c:ext>
            </c:extLst>
          </c:dPt>
          <c:dPt>
            <c:idx val="29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8F70-4AF0-9754-45F91B1AAECA}"/>
              </c:ext>
            </c:extLst>
          </c:dPt>
          <c:dPt>
            <c:idx val="30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8F70-4AF0-9754-45F91B1AAEC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'Custom quantities input'!$C$14:$C$44</c:f>
              <c:strCache>
                <c:ptCount val="31"/>
                <c:pt idx="0">
                  <c:v>acoustical panel</c:v>
                </c:pt>
                <c:pt idx="1">
                  <c:v>ceiling painting</c:v>
                </c:pt>
                <c:pt idx="2">
                  <c:v>GWB ceiling</c:v>
                </c:pt>
                <c:pt idx="3">
                  <c:v>metal ceiling panel</c:v>
                </c:pt>
                <c:pt idx="4">
                  <c:v>wood slat ceiling*</c:v>
                </c:pt>
                <c:pt idx="5">
                  <c:v>carpet</c:v>
                </c:pt>
                <c:pt idx="6">
                  <c:v>concrete sealant</c:v>
                </c:pt>
                <c:pt idx="7">
                  <c:v>linoleum</c:v>
                </c:pt>
                <c:pt idx="8">
                  <c:v>sheet vinyl*</c:v>
                </c:pt>
                <c:pt idx="9">
                  <c:v>tile*</c:v>
                </c:pt>
                <c:pt idx="10">
                  <c:v>VCT*</c:v>
                </c:pt>
                <c:pt idx="11">
                  <c:v>wood flooring*</c:v>
                </c:pt>
                <c:pt idx="12">
                  <c:v>acoustical panel</c:v>
                </c:pt>
                <c:pt idx="13">
                  <c:v>interior glazing</c:v>
                </c:pt>
                <c:pt idx="14">
                  <c:v>wall painting</c:v>
                </c:pt>
                <c:pt idx="15">
                  <c:v>laminate casework*</c:v>
                </c:pt>
                <c:pt idx="16">
                  <c:v>solid surface countertop*</c:v>
                </c:pt>
                <c:pt idx="17">
                  <c:v>ceiling panel suspension system</c:v>
                </c:pt>
                <c:pt idx="18">
                  <c:v>door type 1</c:v>
                </c:pt>
                <c:pt idx="19">
                  <c:v>door type 2</c:v>
                </c:pt>
                <c:pt idx="20">
                  <c:v>door type 3</c:v>
                </c:pt>
                <c:pt idx="21">
                  <c:v>door type 4</c:v>
                </c:pt>
                <c:pt idx="22">
                  <c:v>door type 5</c:v>
                </c:pt>
                <c:pt idx="23">
                  <c:v>door type 6</c:v>
                </c:pt>
                <c:pt idx="24">
                  <c:v>interior glazing</c:v>
                </c:pt>
                <c:pt idx="25">
                  <c:v>operable partition*</c:v>
                </c:pt>
                <c:pt idx="26">
                  <c:v>partition wall</c:v>
                </c:pt>
                <c:pt idx="27">
                  <c:v>wall rubber base*</c:v>
                </c:pt>
                <c:pt idx="28">
                  <c:v>basic office</c:v>
                </c:pt>
                <c:pt idx="29">
                  <c:v>chair</c:v>
                </c:pt>
                <c:pt idx="30">
                  <c:v>cubicle</c:v>
                </c:pt>
              </c:strCache>
            </c:strRef>
          </c:cat>
          <c:val>
            <c:numRef>
              <c:f>'Custom quantities input'!$W$14:$W$44</c:f>
              <c:numCache>
                <c:formatCode>0.00E+00</c:formatCode>
                <c:ptCount val="31"/>
                <c:pt idx="0">
                  <c:v>4.2955002735615988</c:v>
                </c:pt>
                <c:pt idx="1">
                  <c:v>0.12419725460799655</c:v>
                </c:pt>
                <c:pt idx="2">
                  <c:v>0.37147903033908386</c:v>
                </c:pt>
                <c:pt idx="3">
                  <c:v>6.8368717324935471</c:v>
                </c:pt>
                <c:pt idx="4">
                  <c:v>1.2886350750000002</c:v>
                </c:pt>
                <c:pt idx="5">
                  <c:v>9.6540604914278916</c:v>
                </c:pt>
                <c:pt idx="6">
                  <c:v>1.8982584148251432E-2</c:v>
                </c:pt>
                <c:pt idx="7">
                  <c:v>6.426946014277217E-2</c:v>
                </c:pt>
                <c:pt idx="8">
                  <c:v>7.3777048631766803E-2</c:v>
                </c:pt>
                <c:pt idx="9">
                  <c:v>1.7190062091017255</c:v>
                </c:pt>
                <c:pt idx="10">
                  <c:v>0.1531707317073171</c:v>
                </c:pt>
                <c:pt idx="11">
                  <c:v>0.54320855127609879</c:v>
                </c:pt>
                <c:pt idx="12">
                  <c:v>1.6871606274278399</c:v>
                </c:pt>
                <c:pt idx="13">
                  <c:v>3.2288730484209172</c:v>
                </c:pt>
                <c:pt idx="14">
                  <c:v>0.41205213308784794</c:v>
                </c:pt>
                <c:pt idx="15">
                  <c:v>0.7708170500218835</c:v>
                </c:pt>
                <c:pt idx="16">
                  <c:v>2.3580764178068616E-2</c:v>
                </c:pt>
                <c:pt idx="17">
                  <c:v>7.6860419487804874</c:v>
                </c:pt>
                <c:pt idx="18">
                  <c:v>1.54176</c:v>
                </c:pt>
                <c:pt idx="19">
                  <c:v>7.8667663172400006</c:v>
                </c:pt>
                <c:pt idx="20">
                  <c:v>0.24682606666456933</c:v>
                </c:pt>
                <c:pt idx="21">
                  <c:v>1.1621820403199998</c:v>
                </c:pt>
                <c:pt idx="22">
                  <c:v>2.5890975215999998</c:v>
                </c:pt>
                <c:pt idx="23">
                  <c:v>0.12540650144000001</c:v>
                </c:pt>
                <c:pt idx="24">
                  <c:v>1.4015513593400946</c:v>
                </c:pt>
                <c:pt idx="25">
                  <c:v>1.7034653439173111</c:v>
                </c:pt>
                <c:pt idx="26">
                  <c:v>4.8709676195526939</c:v>
                </c:pt>
                <c:pt idx="27">
                  <c:v>0.62429454763008119</c:v>
                </c:pt>
                <c:pt idx="28">
                  <c:v>2.5404521118381918</c:v>
                </c:pt>
                <c:pt idx="29">
                  <c:v>16.969413999999997</c:v>
                </c:pt>
                <c:pt idx="30">
                  <c:v>51.700810529446763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688-4ABC-A64D-3DDAB220601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[CLF TI EC Calculator.xlsx]Custom quantities results!PivotTable3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'Custom quantities results'!$G$57</c:f>
              <c:strCache>
                <c:ptCount val="1"/>
                <c:pt idx="0">
                  <c:v>wood slat ceiling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0">
                  <c:v>6.7132800000000001E-4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1-497B-A3DD-C48EE36D56F4}"/>
            </c:ext>
          </c:extLst>
        </c:ser>
        <c:ser>
          <c:idx val="1"/>
          <c:order val="1"/>
          <c:tx>
            <c:strRef>
              <c:f>'Custom quantities results'!$G$57</c:f>
              <c:strCache>
                <c:ptCount val="1"/>
                <c:pt idx="0">
                  <c:v>wood flooring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1-497B-A3DD-C48EE36D56F4}"/>
            </c:ext>
          </c:extLst>
        </c:ser>
        <c:ser>
          <c:idx val="2"/>
          <c:order val="2"/>
          <c:tx>
            <c:strRef>
              <c:f>'Custom quantities results'!$G$57</c:f>
              <c:strCache>
                <c:ptCount val="1"/>
                <c:pt idx="0">
                  <c:v>wall rubber base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1-497B-A3DD-C48EE36D56F4}"/>
            </c:ext>
          </c:extLst>
        </c:ser>
        <c:ser>
          <c:idx val="3"/>
          <c:order val="3"/>
          <c:tx>
            <c:strRef>
              <c:f>'Custom quantities results'!$G$57</c:f>
              <c:strCache>
                <c:ptCount val="1"/>
                <c:pt idx="0">
                  <c:v>wall painting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2">
                  <c:v>7.0751113588317003E-5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51-497B-A3DD-C48EE36D56F4}"/>
            </c:ext>
          </c:extLst>
        </c:ser>
        <c:ser>
          <c:idx val="4"/>
          <c:order val="4"/>
          <c:tx>
            <c:strRef>
              <c:f>'Custom quantities results'!$G$57</c:f>
              <c:strCache>
                <c:ptCount val="1"/>
                <c:pt idx="0">
                  <c:v>VCT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51-497B-A3DD-C48EE36D56F4}"/>
            </c:ext>
          </c:extLst>
        </c:ser>
        <c:ser>
          <c:idx val="5"/>
          <c:order val="5"/>
          <c:tx>
            <c:strRef>
              <c:f>'Custom quantities results'!$G$57</c:f>
              <c:strCache>
                <c:ptCount val="1"/>
                <c:pt idx="0">
                  <c:v>tile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51-497B-A3DD-C48EE36D56F4}"/>
            </c:ext>
          </c:extLst>
        </c:ser>
        <c:ser>
          <c:idx val="6"/>
          <c:order val="6"/>
          <c:tx>
            <c:strRef>
              <c:f>'Custom quantities results'!$G$57</c:f>
              <c:strCache>
                <c:ptCount val="1"/>
                <c:pt idx="0">
                  <c:v>table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51-497B-A3DD-C48EE36D56F4}"/>
            </c:ext>
          </c:extLst>
        </c:ser>
        <c:ser>
          <c:idx val="7"/>
          <c:order val="7"/>
          <c:tx>
            <c:strRef>
              <c:f>'Custom quantities results'!$G$57</c:f>
              <c:strCache>
                <c:ptCount val="1"/>
                <c:pt idx="0">
                  <c:v>solid surface countertop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3">
                  <c:v>5.4202830656355359E-5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51-497B-A3DD-C48EE36D56F4}"/>
            </c:ext>
          </c:extLst>
        </c:ser>
        <c:ser>
          <c:idx val="8"/>
          <c:order val="8"/>
          <c:tx>
            <c:strRef>
              <c:f>'Custom quantities results'!$G$57</c:f>
              <c:strCache>
                <c:ptCount val="1"/>
                <c:pt idx="0">
                  <c:v>sofa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7">
                  <c:v>1.7975994813413903E-4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51-497B-A3DD-C48EE36D56F4}"/>
            </c:ext>
          </c:extLst>
        </c:ser>
        <c:ser>
          <c:idx val="9"/>
          <c:order val="9"/>
          <c:tx>
            <c:strRef>
              <c:f>'Custom quantities results'!$G$57</c:f>
              <c:strCache>
                <c:ptCount val="1"/>
                <c:pt idx="0">
                  <c:v>sheet vinyl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51-497B-A3DD-C48EE36D56F4}"/>
            </c:ext>
          </c:extLst>
        </c:ser>
        <c:ser>
          <c:idx val="10"/>
          <c:order val="10"/>
          <c:tx>
            <c:strRef>
              <c:f>'Custom quantities results'!$G$57</c:f>
              <c:strCache>
                <c:ptCount val="1"/>
                <c:pt idx="0">
                  <c:v>server racks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51-497B-A3DD-C48EE36D56F4}"/>
            </c:ext>
          </c:extLst>
        </c:ser>
        <c:ser>
          <c:idx val="11"/>
          <c:order val="11"/>
          <c:tx>
            <c:strRef>
              <c:f>'Custom quantities results'!$G$57</c:f>
              <c:strCache>
                <c:ptCount val="1"/>
                <c:pt idx="0">
                  <c:v>partition wall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6">
                  <c:v>3.3610468924764581E-3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51-497B-A3DD-C48EE36D56F4}"/>
            </c:ext>
          </c:extLst>
        </c:ser>
        <c:ser>
          <c:idx val="12"/>
          <c:order val="12"/>
          <c:tx>
            <c:strRef>
              <c:f>'Custom quantities results'!$G$57</c:f>
              <c:strCache>
                <c:ptCount val="1"/>
                <c:pt idx="0">
                  <c:v>operable partition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51-497B-A3DD-C48EE36D56F4}"/>
            </c:ext>
          </c:extLst>
        </c:ser>
        <c:ser>
          <c:idx val="13"/>
          <c:order val="13"/>
          <c:tx>
            <c:strRef>
              <c:f>'Custom quantities results'!$G$57</c:f>
              <c:strCache>
                <c:ptCount val="1"/>
                <c:pt idx="0">
                  <c:v>metal ceiling panel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0">
                  <c:v>1.8510737957591502E-3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A51-497B-A3DD-C48EE36D56F4}"/>
            </c:ext>
          </c:extLst>
        </c:ser>
        <c:ser>
          <c:idx val="14"/>
          <c:order val="14"/>
          <c:tx>
            <c:strRef>
              <c:f>'Custom quantities results'!$G$57</c:f>
              <c:strCache>
                <c:ptCount val="1"/>
                <c:pt idx="0">
                  <c:v>linoleum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1">
                  <c:v>3.784906491671624E-4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A51-497B-A3DD-C48EE36D56F4}"/>
            </c:ext>
          </c:extLst>
        </c:ser>
        <c:ser>
          <c:idx val="15"/>
          <c:order val="15"/>
          <c:tx>
            <c:strRef>
              <c:f>'Custom quantities results'!$G$57</c:f>
              <c:strCache>
                <c:ptCount val="1"/>
                <c:pt idx="0">
                  <c:v>laminate casework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3">
                  <c:v>9.3822238400000015E-5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A51-497B-A3DD-C48EE36D56F4}"/>
            </c:ext>
          </c:extLst>
        </c:ser>
        <c:ser>
          <c:idx val="16"/>
          <c:order val="16"/>
          <c:tx>
            <c:strRef>
              <c:f>'Custom quantities results'!$G$57</c:f>
              <c:strCache>
                <c:ptCount val="1"/>
                <c:pt idx="0">
                  <c:v>interior glazing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2">
                  <c:v>9.6772609767145688E-4</c:v>
                </c:pt>
                <c:pt idx="6">
                  <c:v>4.2005919939268707E-4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A51-497B-A3DD-C48EE36D56F4}"/>
            </c:ext>
          </c:extLst>
        </c:ser>
        <c:ser>
          <c:idx val="17"/>
          <c:order val="17"/>
          <c:tx>
            <c:strRef>
              <c:f>'Custom quantities results'!$G$57</c:f>
              <c:strCache>
                <c:ptCount val="1"/>
                <c:pt idx="0">
                  <c:v>GWB ceiling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0">
                  <c:v>2.4202421673606982E-4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A51-497B-A3DD-C48EE36D56F4}"/>
            </c:ext>
          </c:extLst>
        </c:ser>
        <c:ser>
          <c:idx val="18"/>
          <c:order val="18"/>
          <c:tx>
            <c:strRef>
              <c:f>'Custom quantities results'!$G$57</c:f>
              <c:strCache>
                <c:ptCount val="1"/>
                <c:pt idx="0">
                  <c:v>door type 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5">
                  <c:v>2.1203827974399997E-4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A51-497B-A3DD-C48EE36D56F4}"/>
            </c:ext>
          </c:extLst>
        </c:ser>
        <c:ser>
          <c:idx val="19"/>
          <c:order val="19"/>
          <c:tx>
            <c:strRef>
              <c:f>'Custom quantities results'!$G$57</c:f>
              <c:strCache>
                <c:ptCount val="1"/>
                <c:pt idx="0">
                  <c:v>door type 5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5">
                  <c:v>2.3087741961600001E-3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51-497B-A3DD-C48EE36D56F4}"/>
            </c:ext>
          </c:extLst>
        </c:ser>
        <c:ser>
          <c:idx val="20"/>
          <c:order val="20"/>
          <c:tx>
            <c:strRef>
              <c:f>'Custom quantities results'!$G$57</c:f>
              <c:strCache>
                <c:ptCount val="1"/>
                <c:pt idx="0">
                  <c:v>door type 4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5">
                  <c:v>3.2727183283200005E-4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A51-497B-A3DD-C48EE36D56F4}"/>
            </c:ext>
          </c:extLst>
        </c:ser>
        <c:ser>
          <c:idx val="21"/>
          <c:order val="21"/>
          <c:tx>
            <c:strRef>
              <c:f>'Custom quantities results'!$G$57</c:f>
              <c:strCache>
                <c:ptCount val="1"/>
                <c:pt idx="0">
                  <c:v>door type 3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5">
                  <c:v>2.200327567585918E-4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A51-497B-A3DD-C48EE36D56F4}"/>
            </c:ext>
          </c:extLst>
        </c:ser>
        <c:ser>
          <c:idx val="22"/>
          <c:order val="22"/>
          <c:tx>
            <c:strRef>
              <c:f>'Custom quantities results'!$G$57</c:f>
              <c:strCache>
                <c:ptCount val="1"/>
                <c:pt idx="0">
                  <c:v>door type 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5">
                  <c:v>6.6079911208240007E-3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A51-497B-A3DD-C48EE36D56F4}"/>
            </c:ext>
          </c:extLst>
        </c:ser>
        <c:ser>
          <c:idx val="23"/>
          <c:order val="23"/>
          <c:tx>
            <c:strRef>
              <c:f>'Custom quantities results'!$G$57</c:f>
              <c:strCache>
                <c:ptCount val="1"/>
                <c:pt idx="0">
                  <c:v>door type 1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5">
                  <c:v>1.456496E-3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A51-497B-A3DD-C48EE36D56F4}"/>
            </c:ext>
          </c:extLst>
        </c:ser>
        <c:ser>
          <c:idx val="24"/>
          <c:order val="24"/>
          <c:tx>
            <c:strRef>
              <c:f>'Custom quantities results'!$G$57</c:f>
              <c:strCache>
                <c:ptCount val="1"/>
                <c:pt idx="0">
                  <c:v>cubicle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7">
                  <c:v>0.1814499600312314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A51-497B-A3DD-C48EE36D56F4}"/>
            </c:ext>
          </c:extLst>
        </c:ser>
        <c:ser>
          <c:idx val="25"/>
          <c:order val="25"/>
          <c:tx>
            <c:strRef>
              <c:f>'Custom quantities results'!$G$57</c:f>
              <c:strCache>
                <c:ptCount val="1"/>
                <c:pt idx="0">
                  <c:v>concrete sealant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1">
                  <c:v>3.11737452288E-6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A51-497B-A3DD-C48EE36D56F4}"/>
            </c:ext>
          </c:extLst>
        </c:ser>
        <c:ser>
          <c:idx val="26"/>
          <c:order val="26"/>
          <c:tx>
            <c:strRef>
              <c:f>'Custom quantities results'!$G$57</c:f>
              <c:strCache>
                <c:ptCount val="1"/>
                <c:pt idx="0">
                  <c:v>chair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7">
                  <c:v>1.2004636666666665E-2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3-4B76-BE17-55CA21E7B154}"/>
            </c:ext>
          </c:extLst>
        </c:ser>
        <c:ser>
          <c:idx val="27"/>
          <c:order val="27"/>
          <c:tx>
            <c:strRef>
              <c:f>'Custom quantities results'!$G$57</c:f>
              <c:strCache>
                <c:ptCount val="1"/>
                <c:pt idx="0">
                  <c:v>ceiling panel suspension system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4">
                  <c:v>1.6360744895121951E-3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83-4B76-BE17-55CA21E7B154}"/>
            </c:ext>
          </c:extLst>
        </c:ser>
        <c:ser>
          <c:idx val="28"/>
          <c:order val="28"/>
          <c:tx>
            <c:strRef>
              <c:f>'Custom quantities results'!$G$57</c:f>
              <c:strCache>
                <c:ptCount val="1"/>
                <c:pt idx="0">
                  <c:v>ceiling painting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0">
                  <c:v>2.2973274557023206E-5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83-4B76-BE17-55CA21E7B154}"/>
            </c:ext>
          </c:extLst>
        </c:ser>
        <c:ser>
          <c:idx val="29"/>
          <c:order val="29"/>
          <c:tx>
            <c:strRef>
              <c:f>'Custom quantities results'!$G$57</c:f>
              <c:strCache>
                <c:ptCount val="1"/>
                <c:pt idx="0">
                  <c:v>carpet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1">
                  <c:v>1.9242147904326668E-3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83-4B76-BE17-55CA21E7B154}"/>
            </c:ext>
          </c:extLst>
        </c:ser>
        <c:ser>
          <c:idx val="30"/>
          <c:order val="30"/>
          <c:tx>
            <c:strRef>
              <c:f>'Custom quantities results'!$G$57</c:f>
              <c:strCache>
                <c:ptCount val="1"/>
                <c:pt idx="0">
                  <c:v>basic office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7">
                  <c:v>1.1774241522903036E-2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83-4B76-BE17-55CA21E7B154}"/>
            </c:ext>
          </c:extLst>
        </c:ser>
        <c:ser>
          <c:idx val="31"/>
          <c:order val="31"/>
          <c:tx>
            <c:strRef>
              <c:f>'Custom quantities results'!$G$57</c:f>
              <c:strCache>
                <c:ptCount val="1"/>
                <c:pt idx="0">
                  <c:v>acoustical panel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results'!$G$57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results'!$G$57</c:f>
              <c:numCache>
                <c:formatCode>General</c:formatCode>
                <c:ptCount val="9"/>
                <c:pt idx="0">
                  <c:v>4.7853380240554669E-3</c:v>
                </c:pt>
                <c:pt idx="2">
                  <c:v>1.8795561375731201E-3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83-4B76-BE17-55CA21E7B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7963744"/>
        <c:axId val="667960608"/>
      </c:barChart>
      <c:catAx>
        <c:axId val="667963744"/>
        <c:scaling>
          <c:orientation val="minMax"/>
        </c:scaling>
        <c:delete val="0"/>
        <c:axPos val="b"/>
        <c:title>
          <c:tx>
            <c:strRef>
              <c:f>'Custom quantities results'!$G$57</c:f>
              <c:strCache>
                <c:ptCount val="1"/>
                <c:pt idx="0">
                  <c:v>Category / subcategory</c:v>
                </c:pt>
              </c:strCache>
            </c:strRef>
          </c:tx>
          <c:layout>
            <c:manualLayout>
              <c:xMode val="edge"/>
              <c:yMode val="edge"/>
              <c:x val="0.35200741950440617"/>
              <c:y val="0.87802212223472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60608"/>
        <c:crosses val="autoZero"/>
        <c:auto val="1"/>
        <c:lblAlgn val="ctr"/>
        <c:lblOffset val="100"/>
        <c:noMultiLvlLbl val="0"/>
      </c:catAx>
      <c:valAx>
        <c:axId val="6679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'Custom quantities results'!$G$56</c:f>
              <c:strCache>
                <c:ptCount val="1"/>
                <c:pt idx="0">
                  <c:v>EP* [kg Neq/m2]</c:v>
                </c:pt>
              </c:strCache>
            </c:strRef>
          </c:tx>
          <c:layout>
            <c:manualLayout>
              <c:xMode val="edge"/>
              <c:yMode val="edge"/>
              <c:x val="1.0634495384222285E-2"/>
              <c:y val="0.30559266029246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6374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875804405671667"/>
          <c:y val="6.1337410948631411E-2"/>
          <c:w val="0.20330427767492848"/>
          <c:h val="0.9386626034255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[CLF TI EC Calculator.xlsx]Custom quantities results!PivotTable4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'Custom quantities results'!$G$80</c:f>
              <c:strCache>
                <c:ptCount val="1"/>
                <c:pt idx="0">
                  <c:v>wood slat ceiling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F-46EE-BC46-5C3BAE6A46B1}"/>
            </c:ext>
          </c:extLst>
        </c:ser>
        <c:ser>
          <c:idx val="1"/>
          <c:order val="1"/>
          <c:tx>
            <c:strRef>
              <c:f>'Custom quantities results'!$G$80</c:f>
              <c:strCache>
                <c:ptCount val="1"/>
                <c:pt idx="0">
                  <c:v>wood flooring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BF-46EE-BC46-5C3BAE6A46B1}"/>
            </c:ext>
          </c:extLst>
        </c:ser>
        <c:ser>
          <c:idx val="2"/>
          <c:order val="2"/>
          <c:tx>
            <c:strRef>
              <c:f>'Custom quantities results'!$G$80</c:f>
              <c:strCache>
                <c:ptCount val="1"/>
                <c:pt idx="0">
                  <c:v>wall rubber base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6">
                  <c:v>2.7192711197621953E-11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F-46EE-BC46-5C3BAE6A46B1}"/>
            </c:ext>
          </c:extLst>
        </c:ser>
        <c:ser>
          <c:idx val="3"/>
          <c:order val="3"/>
          <c:tx>
            <c:strRef>
              <c:f>'Custom quantities results'!$G$80</c:f>
              <c:strCache>
                <c:ptCount val="1"/>
                <c:pt idx="0">
                  <c:v>wall painting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2">
                  <c:v>4.4987402757837419E-11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BF-46EE-BC46-5C3BAE6A46B1}"/>
            </c:ext>
          </c:extLst>
        </c:ser>
        <c:ser>
          <c:idx val="4"/>
          <c:order val="4"/>
          <c:tx>
            <c:strRef>
              <c:f>'Custom quantities results'!$G$80</c:f>
              <c:strCache>
                <c:ptCount val="1"/>
                <c:pt idx="0">
                  <c:v>VCT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1">
                  <c:v>2.4714634146341465E-10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BF-46EE-BC46-5C3BAE6A46B1}"/>
            </c:ext>
          </c:extLst>
        </c:ser>
        <c:ser>
          <c:idx val="5"/>
          <c:order val="5"/>
          <c:tx>
            <c:strRef>
              <c:f>'Custom quantities results'!$G$80</c:f>
              <c:strCache>
                <c:ptCount val="1"/>
                <c:pt idx="0">
                  <c:v>tile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BF-46EE-BC46-5C3BAE6A46B1}"/>
            </c:ext>
          </c:extLst>
        </c:ser>
        <c:ser>
          <c:idx val="6"/>
          <c:order val="6"/>
          <c:tx>
            <c:strRef>
              <c:f>'Custom quantities results'!$G$80</c:f>
              <c:strCache>
                <c:ptCount val="1"/>
                <c:pt idx="0">
                  <c:v>table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BF-46EE-BC46-5C3BAE6A46B1}"/>
            </c:ext>
          </c:extLst>
        </c:ser>
        <c:ser>
          <c:idx val="7"/>
          <c:order val="7"/>
          <c:tx>
            <c:strRef>
              <c:f>'Custom quantities results'!$G$80</c:f>
              <c:strCache>
                <c:ptCount val="1"/>
                <c:pt idx="0">
                  <c:v>solid surface countertop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3">
                  <c:v>4.1006720949831468E-7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BF-46EE-BC46-5C3BAE6A46B1}"/>
            </c:ext>
          </c:extLst>
        </c:ser>
        <c:ser>
          <c:idx val="8"/>
          <c:order val="8"/>
          <c:tx>
            <c:strRef>
              <c:f>'Custom quantities results'!$G$80</c:f>
              <c:strCache>
                <c:ptCount val="1"/>
                <c:pt idx="0">
                  <c:v>sofa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7">
                  <c:v>3.8185067192942788E-11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BF-46EE-BC46-5C3BAE6A46B1}"/>
            </c:ext>
          </c:extLst>
        </c:ser>
        <c:ser>
          <c:idx val="9"/>
          <c:order val="9"/>
          <c:tx>
            <c:strRef>
              <c:f>'Custom quantities results'!$G$80</c:f>
              <c:strCache>
                <c:ptCount val="1"/>
                <c:pt idx="0">
                  <c:v>sheet vinyl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1">
                  <c:v>3.3481207428613925E-10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BF-46EE-BC46-5C3BAE6A46B1}"/>
            </c:ext>
          </c:extLst>
        </c:ser>
        <c:ser>
          <c:idx val="10"/>
          <c:order val="10"/>
          <c:tx>
            <c:strRef>
              <c:f>'Custom quantities results'!$G$80</c:f>
              <c:strCache>
                <c:ptCount val="1"/>
                <c:pt idx="0">
                  <c:v>server racks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8">
                  <c:v>2.1359360000000002E-8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BF-46EE-BC46-5C3BAE6A46B1}"/>
            </c:ext>
          </c:extLst>
        </c:ser>
        <c:ser>
          <c:idx val="11"/>
          <c:order val="11"/>
          <c:tx>
            <c:strRef>
              <c:f>'Custom quantities results'!$G$80</c:f>
              <c:strCache>
                <c:ptCount val="1"/>
                <c:pt idx="0">
                  <c:v>partition wall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6">
                  <c:v>1.1130920313343114E-7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BF-46EE-BC46-5C3BAE6A46B1}"/>
            </c:ext>
          </c:extLst>
        </c:ser>
        <c:ser>
          <c:idx val="12"/>
          <c:order val="12"/>
          <c:tx>
            <c:strRef>
              <c:f>'Custom quantities results'!$G$80</c:f>
              <c:strCache>
                <c:ptCount val="1"/>
                <c:pt idx="0">
                  <c:v>operable partition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6">
                  <c:v>1.8724353132493682E-7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BF-46EE-BC46-5C3BAE6A46B1}"/>
            </c:ext>
          </c:extLst>
        </c:ser>
        <c:ser>
          <c:idx val="13"/>
          <c:order val="13"/>
          <c:tx>
            <c:strRef>
              <c:f>'Custom quantities results'!$G$80</c:f>
              <c:strCache>
                <c:ptCount val="1"/>
                <c:pt idx="0">
                  <c:v>metal ceiling panel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0">
                  <c:v>3.829334797883662E-8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BF-46EE-BC46-5C3BAE6A46B1}"/>
            </c:ext>
          </c:extLst>
        </c:ser>
        <c:ser>
          <c:idx val="14"/>
          <c:order val="14"/>
          <c:tx>
            <c:strRef>
              <c:f>'Custom quantities results'!$G$80</c:f>
              <c:strCache>
                <c:ptCount val="1"/>
                <c:pt idx="0">
                  <c:v>linoleum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1">
                  <c:v>2.5411983194527068E-10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BF-46EE-BC46-5C3BAE6A46B1}"/>
            </c:ext>
          </c:extLst>
        </c:ser>
        <c:ser>
          <c:idx val="15"/>
          <c:order val="15"/>
          <c:tx>
            <c:strRef>
              <c:f>'Custom quantities results'!$G$80</c:f>
              <c:strCache>
                <c:ptCount val="1"/>
                <c:pt idx="0">
                  <c:v>laminate casework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3">
                  <c:v>4.9692579849567193E-10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BF-46EE-BC46-5C3BAE6A46B1}"/>
            </c:ext>
          </c:extLst>
        </c:ser>
        <c:ser>
          <c:idx val="16"/>
          <c:order val="16"/>
          <c:tx>
            <c:strRef>
              <c:f>'Custom quantities results'!$G$80</c:f>
              <c:strCache>
                <c:ptCount val="1"/>
                <c:pt idx="0">
                  <c:v>interior glazing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2">
                  <c:v>1.0088333771713407E-10</c:v>
                </c:pt>
                <c:pt idx="6">
                  <c:v>4.379025653590298E-11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9BF-46EE-BC46-5C3BAE6A46B1}"/>
            </c:ext>
          </c:extLst>
        </c:ser>
        <c:ser>
          <c:idx val="17"/>
          <c:order val="17"/>
          <c:tx>
            <c:strRef>
              <c:f>'Custom quantities results'!$G$80</c:f>
              <c:strCache>
                <c:ptCount val="1"/>
                <c:pt idx="0">
                  <c:v>GWB ceiling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0">
                  <c:v>3.2459387393416621E-10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BF-46EE-BC46-5C3BAE6A46B1}"/>
            </c:ext>
          </c:extLst>
        </c:ser>
        <c:ser>
          <c:idx val="18"/>
          <c:order val="18"/>
          <c:tx>
            <c:strRef>
              <c:f>'Custom quantities results'!$G$80</c:f>
              <c:strCache>
                <c:ptCount val="1"/>
                <c:pt idx="0">
                  <c:v>door type 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5">
                  <c:v>3.9684400749583999E-9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9BF-46EE-BC46-5C3BAE6A46B1}"/>
            </c:ext>
          </c:extLst>
        </c:ser>
        <c:ser>
          <c:idx val="19"/>
          <c:order val="19"/>
          <c:tx>
            <c:strRef>
              <c:f>'Custom quantities results'!$G$80</c:f>
              <c:strCache>
                <c:ptCount val="1"/>
                <c:pt idx="0">
                  <c:v>door type 5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5">
                  <c:v>1.2978660112437599E-7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9BF-46EE-BC46-5C3BAE6A46B1}"/>
            </c:ext>
          </c:extLst>
        </c:ser>
        <c:ser>
          <c:idx val="20"/>
          <c:order val="20"/>
          <c:tx>
            <c:strRef>
              <c:f>'Custom quantities results'!$G$80</c:f>
              <c:strCache>
                <c:ptCount val="1"/>
                <c:pt idx="0">
                  <c:v>door type 4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5">
                  <c:v>1.8576322098835199E-8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9BF-46EE-BC46-5C3BAE6A46B1}"/>
            </c:ext>
          </c:extLst>
        </c:ser>
        <c:ser>
          <c:idx val="21"/>
          <c:order val="21"/>
          <c:tx>
            <c:strRef>
              <c:f>'Custom quantities results'!$G$80</c:f>
              <c:strCache>
                <c:ptCount val="1"/>
                <c:pt idx="0">
                  <c:v>door type 3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5">
                  <c:v>1.2724783933301458E-8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9BF-46EE-BC46-5C3BAE6A46B1}"/>
            </c:ext>
          </c:extLst>
        </c:ser>
        <c:ser>
          <c:idx val="22"/>
          <c:order val="22"/>
          <c:tx>
            <c:strRef>
              <c:f>'Custom quantities results'!$G$80</c:f>
              <c:strCache>
                <c:ptCount val="1"/>
                <c:pt idx="0">
                  <c:v>door type 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5">
                  <c:v>3.598186495313214E-7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9BF-46EE-BC46-5C3BAE6A46B1}"/>
            </c:ext>
          </c:extLst>
        </c:ser>
        <c:ser>
          <c:idx val="23"/>
          <c:order val="23"/>
          <c:tx>
            <c:strRef>
              <c:f>'Custom quantities results'!$G$80</c:f>
              <c:strCache>
                <c:ptCount val="1"/>
                <c:pt idx="0">
                  <c:v>door type 1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5">
                  <c:v>8.4212800000000004E-8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9BF-46EE-BC46-5C3BAE6A46B1}"/>
            </c:ext>
          </c:extLst>
        </c:ser>
        <c:ser>
          <c:idx val="24"/>
          <c:order val="24"/>
          <c:tx>
            <c:strRef>
              <c:f>'Custom quantities results'!$G$80</c:f>
              <c:strCache>
                <c:ptCount val="1"/>
                <c:pt idx="0">
                  <c:v>cubicle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7">
                  <c:v>2.6248103807257592E-6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9BF-46EE-BC46-5C3BAE6A46B1}"/>
            </c:ext>
          </c:extLst>
        </c:ser>
        <c:ser>
          <c:idx val="25"/>
          <c:order val="25"/>
          <c:tx>
            <c:strRef>
              <c:f>'Custom quantities results'!$G$80</c:f>
              <c:strCache>
                <c:ptCount val="1"/>
                <c:pt idx="0">
                  <c:v>concrete sealant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1">
                  <c:v>3.0672738609051428E-12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9BF-46EE-BC46-5C3BAE6A46B1}"/>
            </c:ext>
          </c:extLst>
        </c:ser>
        <c:ser>
          <c:idx val="26"/>
          <c:order val="26"/>
          <c:tx>
            <c:strRef>
              <c:f>'Custom quantities results'!$G$80</c:f>
              <c:strCache>
                <c:ptCount val="1"/>
                <c:pt idx="0">
                  <c:v>chair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7">
                  <c:v>7.1373365466666662E-8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B-4439-9E8D-634C57B44B42}"/>
            </c:ext>
          </c:extLst>
        </c:ser>
        <c:ser>
          <c:idx val="27"/>
          <c:order val="27"/>
          <c:tx>
            <c:strRef>
              <c:f>'Custom quantities results'!$G$80</c:f>
              <c:strCache>
                <c:ptCount val="1"/>
                <c:pt idx="0">
                  <c:v>ceiling panel suspension system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4">
                  <c:v>9.4401179121951238E-8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B-4439-9E8D-634C57B44B42}"/>
            </c:ext>
          </c:extLst>
        </c:ser>
        <c:ser>
          <c:idx val="28"/>
          <c:order val="28"/>
          <c:tx>
            <c:strRef>
              <c:f>'Custom quantities results'!$G$80</c:f>
              <c:strCache>
                <c:ptCount val="1"/>
                <c:pt idx="0">
                  <c:v>ceiling painting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0">
                  <c:v>1.4607656370992339E-11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B-4439-9E8D-634C57B44B42}"/>
            </c:ext>
          </c:extLst>
        </c:ser>
        <c:ser>
          <c:idx val="29"/>
          <c:order val="29"/>
          <c:tx>
            <c:strRef>
              <c:f>'Custom quantities results'!$G$80</c:f>
              <c:strCache>
                <c:ptCount val="1"/>
                <c:pt idx="0">
                  <c:v>carpet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1">
                  <c:v>1.1325378480832263E-9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7B-4439-9E8D-634C57B44B42}"/>
            </c:ext>
          </c:extLst>
        </c:ser>
        <c:ser>
          <c:idx val="30"/>
          <c:order val="30"/>
          <c:tx>
            <c:strRef>
              <c:f>'Custom quantities results'!$G$80</c:f>
              <c:strCache>
                <c:ptCount val="1"/>
                <c:pt idx="0">
                  <c:v>basic office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7">
                  <c:v>1.9430398572278411E-7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7B-4439-9E8D-634C57B44B42}"/>
            </c:ext>
          </c:extLst>
        </c:ser>
        <c:ser>
          <c:idx val="31"/>
          <c:order val="31"/>
          <c:tx>
            <c:strRef>
              <c:f>'Custom quantities results'!$G$80</c:f>
              <c:strCache>
                <c:ptCount val="1"/>
                <c:pt idx="0">
                  <c:v>acoustical panel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results'!$G$80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results'!$G$80</c:f>
              <c:numCache>
                <c:formatCode>General</c:formatCode>
                <c:ptCount val="9"/>
                <c:pt idx="0">
                  <c:v>6.8954083338752001E-8</c:v>
                </c:pt>
                <c:pt idx="2">
                  <c:v>2.70833679666048E-8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7B-4439-9E8D-634C57B44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7964136"/>
        <c:axId val="667960216"/>
      </c:barChart>
      <c:catAx>
        <c:axId val="667964136"/>
        <c:scaling>
          <c:orientation val="minMax"/>
        </c:scaling>
        <c:delete val="0"/>
        <c:axPos val="b"/>
        <c:title>
          <c:tx>
            <c:strRef>
              <c:f>'Custom quantities results'!$G$80</c:f>
              <c:strCache>
                <c:ptCount val="1"/>
                <c:pt idx="0">
                  <c:v>Category / subcategory</c:v>
                </c:pt>
              </c:strCache>
            </c:strRef>
          </c:tx>
          <c:layout>
            <c:manualLayout>
              <c:xMode val="edge"/>
              <c:yMode val="edge"/>
              <c:x val="0.40164778455588962"/>
              <c:y val="0.886950693663292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60216"/>
        <c:crosses val="autoZero"/>
        <c:auto val="1"/>
        <c:lblAlgn val="ctr"/>
        <c:lblOffset val="100"/>
        <c:noMultiLvlLbl val="0"/>
      </c:catAx>
      <c:valAx>
        <c:axId val="667960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'Custom quantities results'!$G$79</c:f>
              <c:strCache>
                <c:ptCount val="1"/>
                <c:pt idx="0">
                  <c:v>ODP* [kg CFC11eq/m2]</c:v>
                </c:pt>
              </c:strCache>
            </c:strRef>
          </c:tx>
          <c:layout>
            <c:manualLayout>
              <c:xMode val="edge"/>
              <c:yMode val="edge"/>
              <c:x val="1.2153709010539753E-2"/>
              <c:y val="0.34604658792650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6413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875804405671667"/>
          <c:y val="3.7531007153517572E-2"/>
          <c:w val="0.20330427767492848"/>
          <c:h val="0.95172970566179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[CLF TI EC Calculator.xlsx]Custom quantities results!PivotTable5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'Custom quantities results'!$G$103</c:f>
              <c:strCache>
                <c:ptCount val="1"/>
                <c:pt idx="0">
                  <c:v>wood slat ceiling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0">
                  <c:v>0.102839058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ED4-8673-39E8C23C618A}"/>
            </c:ext>
          </c:extLst>
        </c:ser>
        <c:ser>
          <c:idx val="1"/>
          <c:order val="1"/>
          <c:tx>
            <c:strRef>
              <c:f>'Custom quantities results'!$G$103</c:f>
              <c:strCache>
                <c:ptCount val="1"/>
                <c:pt idx="0">
                  <c:v>wood flooring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ED4-8673-39E8C23C618A}"/>
            </c:ext>
          </c:extLst>
        </c:ser>
        <c:ser>
          <c:idx val="2"/>
          <c:order val="2"/>
          <c:tx>
            <c:strRef>
              <c:f>'Custom quantities results'!$G$103</c:f>
              <c:strCache>
                <c:ptCount val="1"/>
                <c:pt idx="0">
                  <c:v>wall rubber base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ED4-8673-39E8C23C618A}"/>
            </c:ext>
          </c:extLst>
        </c:ser>
        <c:ser>
          <c:idx val="3"/>
          <c:order val="3"/>
          <c:tx>
            <c:strRef>
              <c:f>'Custom quantities results'!$G$103</c:f>
              <c:strCache>
                <c:ptCount val="1"/>
                <c:pt idx="0">
                  <c:v>wall painting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2">
                  <c:v>2.2196427792413181E-2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E0-4ED4-8673-39E8C23C618A}"/>
            </c:ext>
          </c:extLst>
        </c:ser>
        <c:ser>
          <c:idx val="4"/>
          <c:order val="4"/>
          <c:tx>
            <c:strRef>
              <c:f>'Custom quantities results'!$G$103</c:f>
              <c:strCache>
                <c:ptCount val="1"/>
                <c:pt idx="0">
                  <c:v>VCT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1">
                  <c:v>7.5609756097560991E-3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E0-4ED4-8673-39E8C23C618A}"/>
            </c:ext>
          </c:extLst>
        </c:ser>
        <c:ser>
          <c:idx val="5"/>
          <c:order val="5"/>
          <c:tx>
            <c:strRef>
              <c:f>'Custom quantities results'!$G$103</c:f>
              <c:strCache>
                <c:ptCount val="1"/>
                <c:pt idx="0">
                  <c:v>tile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E0-4ED4-8673-39E8C23C618A}"/>
            </c:ext>
          </c:extLst>
        </c:ser>
        <c:ser>
          <c:idx val="6"/>
          <c:order val="6"/>
          <c:tx>
            <c:strRef>
              <c:f>'Custom quantities results'!$G$103</c:f>
              <c:strCache>
                <c:ptCount val="1"/>
                <c:pt idx="0">
                  <c:v>table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E0-4ED4-8673-39E8C23C618A}"/>
            </c:ext>
          </c:extLst>
        </c:ser>
        <c:ser>
          <c:idx val="7"/>
          <c:order val="7"/>
          <c:tx>
            <c:strRef>
              <c:f>'Custom quantities results'!$G$103</c:f>
              <c:strCache>
                <c:ptCount val="1"/>
                <c:pt idx="0">
                  <c:v>solid surface countertop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E0-4ED4-8673-39E8C23C618A}"/>
            </c:ext>
          </c:extLst>
        </c:ser>
        <c:ser>
          <c:idx val="8"/>
          <c:order val="8"/>
          <c:tx>
            <c:strRef>
              <c:f>'Custom quantities results'!$G$103</c:f>
              <c:strCache>
                <c:ptCount val="1"/>
                <c:pt idx="0">
                  <c:v>sofa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7">
                  <c:v>7.1251429874963579E-2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E0-4ED4-8673-39E8C23C618A}"/>
            </c:ext>
          </c:extLst>
        </c:ser>
        <c:ser>
          <c:idx val="9"/>
          <c:order val="9"/>
          <c:tx>
            <c:strRef>
              <c:f>'Custom quantities results'!$G$103</c:f>
              <c:strCache>
                <c:ptCount val="1"/>
                <c:pt idx="0">
                  <c:v>sheet vinyl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E0-4ED4-8673-39E8C23C618A}"/>
            </c:ext>
          </c:extLst>
        </c:ser>
        <c:ser>
          <c:idx val="10"/>
          <c:order val="10"/>
          <c:tx>
            <c:strRef>
              <c:f>'Custom quantities results'!$G$103</c:f>
              <c:strCache>
                <c:ptCount val="1"/>
                <c:pt idx="0">
                  <c:v>server racks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E0-4ED4-8673-39E8C23C618A}"/>
            </c:ext>
          </c:extLst>
        </c:ser>
        <c:ser>
          <c:idx val="11"/>
          <c:order val="11"/>
          <c:tx>
            <c:strRef>
              <c:f>'Custom quantities results'!$G$103</c:f>
              <c:strCache>
                <c:ptCount val="1"/>
                <c:pt idx="0">
                  <c:v>partition wall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6">
                  <c:v>0.36833836959629113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E0-4ED4-8673-39E8C23C618A}"/>
            </c:ext>
          </c:extLst>
        </c:ser>
        <c:ser>
          <c:idx val="12"/>
          <c:order val="12"/>
          <c:tx>
            <c:strRef>
              <c:f>'Custom quantities results'!$G$103</c:f>
              <c:strCache>
                <c:ptCount val="1"/>
                <c:pt idx="0">
                  <c:v>operable partition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5E0-4ED4-8673-39E8C23C618A}"/>
            </c:ext>
          </c:extLst>
        </c:ser>
        <c:ser>
          <c:idx val="13"/>
          <c:order val="13"/>
          <c:tx>
            <c:strRef>
              <c:f>'Custom quantities results'!$G$103</c:f>
              <c:strCache>
                <c:ptCount val="1"/>
                <c:pt idx="0">
                  <c:v>metal ceiling panel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0">
                  <c:v>0.36165273095621292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5E0-4ED4-8673-39E8C23C618A}"/>
            </c:ext>
          </c:extLst>
        </c:ser>
        <c:ser>
          <c:idx val="14"/>
          <c:order val="14"/>
          <c:tx>
            <c:strRef>
              <c:f>'Custom quantities results'!$G$103</c:f>
              <c:strCache>
                <c:ptCount val="1"/>
                <c:pt idx="0">
                  <c:v>linoleum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1">
                  <c:v>1.7613596817370614E-2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E0-4ED4-8673-39E8C23C618A}"/>
            </c:ext>
          </c:extLst>
        </c:ser>
        <c:ser>
          <c:idx val="15"/>
          <c:order val="15"/>
          <c:tx>
            <c:strRef>
              <c:f>'Custom quantities results'!$G$103</c:f>
              <c:strCache>
                <c:ptCount val="1"/>
                <c:pt idx="0">
                  <c:v>laminate casework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3">
                  <c:v>2.2289053160000002E-2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5E0-4ED4-8673-39E8C23C618A}"/>
            </c:ext>
          </c:extLst>
        </c:ser>
        <c:ser>
          <c:idx val="16"/>
          <c:order val="16"/>
          <c:tx>
            <c:strRef>
              <c:f>'Custom quantities results'!$G$103</c:f>
              <c:strCache>
                <c:ptCount val="1"/>
                <c:pt idx="0">
                  <c:v>interior glazing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2">
                  <c:v>0.31984682710166096</c:v>
                </c:pt>
                <c:pt idx="6">
                  <c:v>0.13883536100131952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5E0-4ED4-8673-39E8C23C618A}"/>
            </c:ext>
          </c:extLst>
        </c:ser>
        <c:ser>
          <c:idx val="17"/>
          <c:order val="17"/>
          <c:tx>
            <c:strRef>
              <c:f>'Custom quantities results'!$G$103</c:f>
              <c:strCache>
                <c:ptCount val="1"/>
                <c:pt idx="0">
                  <c:v>GWB ceiling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0">
                  <c:v>8.4314482946658748E-2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5E0-4ED4-8673-39E8C23C618A}"/>
            </c:ext>
          </c:extLst>
        </c:ser>
        <c:ser>
          <c:idx val="18"/>
          <c:order val="18"/>
          <c:tx>
            <c:strRef>
              <c:f>'Custom quantities results'!$G$103</c:f>
              <c:strCache>
                <c:ptCount val="1"/>
                <c:pt idx="0">
                  <c:v>door type 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5">
                  <c:v>7.0244854879999994E-3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5E0-4ED4-8673-39E8C23C618A}"/>
            </c:ext>
          </c:extLst>
        </c:ser>
        <c:ser>
          <c:idx val="19"/>
          <c:order val="19"/>
          <c:tx>
            <c:strRef>
              <c:f>'Custom quantities results'!$G$103</c:f>
              <c:strCache>
                <c:ptCount val="1"/>
                <c:pt idx="0">
                  <c:v>door type 5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5">
                  <c:v>0.15285728231999998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5E0-4ED4-8673-39E8C23C618A}"/>
            </c:ext>
          </c:extLst>
        </c:ser>
        <c:ser>
          <c:idx val="20"/>
          <c:order val="20"/>
          <c:tx>
            <c:strRef>
              <c:f>'Custom quantities results'!$G$103</c:f>
              <c:strCache>
                <c:ptCount val="1"/>
                <c:pt idx="0">
                  <c:v>door type 4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5">
                  <c:v>7.7055593663999999E-2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5E0-4ED4-8673-39E8C23C618A}"/>
            </c:ext>
          </c:extLst>
        </c:ser>
        <c:ser>
          <c:idx val="21"/>
          <c:order val="21"/>
          <c:tx>
            <c:strRef>
              <c:f>'Custom quantities results'!$G$103</c:f>
              <c:strCache>
                <c:ptCount val="1"/>
                <c:pt idx="0">
                  <c:v>door type 3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5">
                  <c:v>1.3877089597707868E-2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5E0-4ED4-8673-39E8C23C618A}"/>
            </c:ext>
          </c:extLst>
        </c:ser>
        <c:ser>
          <c:idx val="22"/>
          <c:order val="22"/>
          <c:tx>
            <c:strRef>
              <c:f>'Custom quantities results'!$G$103</c:f>
              <c:strCache>
                <c:ptCount val="1"/>
                <c:pt idx="0">
                  <c:v>door type 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5">
                  <c:v>0.49227951889799998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5E0-4ED4-8673-39E8C23C618A}"/>
            </c:ext>
          </c:extLst>
        </c:ser>
        <c:ser>
          <c:idx val="23"/>
          <c:order val="23"/>
          <c:tx>
            <c:strRef>
              <c:f>'Custom quantities results'!$G$103</c:f>
              <c:strCache>
                <c:ptCount val="1"/>
                <c:pt idx="0">
                  <c:v>door type 1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5">
                  <c:v>8.5439199999999993E-2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5E0-4ED4-8673-39E8C23C618A}"/>
            </c:ext>
          </c:extLst>
        </c:ser>
        <c:ser>
          <c:idx val="24"/>
          <c:order val="24"/>
          <c:tx>
            <c:strRef>
              <c:f>'Custom quantities results'!$G$103</c:f>
              <c:strCache>
                <c:ptCount val="1"/>
                <c:pt idx="0">
                  <c:v>cubicle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7">
                  <c:v>3.0821637046400956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5E0-4ED4-8673-39E8C23C618A}"/>
            </c:ext>
          </c:extLst>
        </c:ser>
        <c:ser>
          <c:idx val="25"/>
          <c:order val="25"/>
          <c:tx>
            <c:strRef>
              <c:f>'Custom quantities results'!$G$103</c:f>
              <c:strCache>
                <c:ptCount val="1"/>
                <c:pt idx="0">
                  <c:v>concrete sealant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1">
                  <c:v>8.6841147423085709E-4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5E0-4ED4-8673-39E8C23C618A}"/>
            </c:ext>
          </c:extLst>
        </c:ser>
        <c:ser>
          <c:idx val="26"/>
          <c:order val="26"/>
          <c:tx>
            <c:strRef>
              <c:f>'Custom quantities results'!$G$103</c:f>
              <c:strCache>
                <c:ptCount val="1"/>
                <c:pt idx="0">
                  <c:v>chair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7">
                  <c:v>0.72566046666666673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8-439F-A052-6D68E2E95793}"/>
            </c:ext>
          </c:extLst>
        </c:ser>
        <c:ser>
          <c:idx val="27"/>
          <c:order val="27"/>
          <c:tx>
            <c:strRef>
              <c:f>'Custom quantities results'!$G$103</c:f>
              <c:strCache>
                <c:ptCount val="1"/>
                <c:pt idx="0">
                  <c:v>ceiling panel suspension system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4">
                  <c:v>0.46243820853658546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8-439F-A052-6D68E2E95793}"/>
            </c:ext>
          </c:extLst>
        </c:ser>
        <c:ser>
          <c:idx val="28"/>
          <c:order val="28"/>
          <c:tx>
            <c:strRef>
              <c:f>'Custom quantities results'!$G$103</c:f>
              <c:strCache>
                <c:ptCount val="1"/>
                <c:pt idx="0">
                  <c:v>ceiling painting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0">
                  <c:v>7.2073018218112E-3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88-439F-A052-6D68E2E95793}"/>
            </c:ext>
          </c:extLst>
        </c:ser>
        <c:ser>
          <c:idx val="29"/>
          <c:order val="29"/>
          <c:tx>
            <c:strRef>
              <c:f>'Custom quantities results'!$G$103</c:f>
              <c:strCache>
                <c:ptCount val="1"/>
                <c:pt idx="0">
                  <c:v>carpet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1">
                  <c:v>0.36505103452779736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88-439F-A052-6D68E2E95793}"/>
            </c:ext>
          </c:extLst>
        </c:ser>
        <c:ser>
          <c:idx val="30"/>
          <c:order val="30"/>
          <c:tx>
            <c:strRef>
              <c:f>'Custom quantities results'!$G$103</c:f>
              <c:strCache>
                <c:ptCount val="1"/>
                <c:pt idx="0">
                  <c:v>basic office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7">
                  <c:v>0.14616299821534801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88-439F-A052-6D68E2E95793}"/>
            </c:ext>
          </c:extLst>
        </c:ser>
        <c:ser>
          <c:idx val="31"/>
          <c:order val="31"/>
          <c:tx>
            <c:strRef>
              <c:f>'Custom quantities results'!$G$103</c:f>
              <c:strCache>
                <c:ptCount val="1"/>
                <c:pt idx="0">
                  <c:v>acoustical panel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results'!$G$103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results'!$G$103</c:f>
              <c:numCache>
                <c:formatCode>General</c:formatCode>
                <c:ptCount val="9"/>
                <c:pt idx="0">
                  <c:v>0.21439821540846934</c:v>
                </c:pt>
                <c:pt idx="2">
                  <c:v>8.4210034825126387E-2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88-439F-A052-6D68E2E95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7961392"/>
        <c:axId val="667961784"/>
      </c:barChart>
      <c:catAx>
        <c:axId val="667961392"/>
        <c:scaling>
          <c:orientation val="minMax"/>
        </c:scaling>
        <c:delete val="0"/>
        <c:axPos val="b"/>
        <c:title>
          <c:tx>
            <c:strRef>
              <c:f>'Custom quantities results'!$G$103</c:f>
              <c:strCache>
                <c:ptCount val="1"/>
                <c:pt idx="0">
                  <c:v>Category / subcategory</c:v>
                </c:pt>
              </c:strCache>
            </c:strRef>
          </c:tx>
          <c:layout>
            <c:manualLayout>
              <c:xMode val="edge"/>
              <c:yMode val="edge"/>
              <c:x val="0.39275272896224073"/>
              <c:y val="0.88099831271091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61784"/>
        <c:crosses val="autoZero"/>
        <c:auto val="1"/>
        <c:lblAlgn val="ctr"/>
        <c:lblOffset val="100"/>
        <c:noMultiLvlLbl val="0"/>
      </c:catAx>
      <c:valAx>
        <c:axId val="66796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'Custom quantities results'!$G$102</c:f>
              <c:strCache>
                <c:ptCount val="1"/>
                <c:pt idx="0">
                  <c:v>SFP* [kg O₃eq/m2]</c:v>
                </c:pt>
              </c:strCache>
            </c:strRef>
          </c:tx>
          <c:layout>
            <c:manualLayout>
              <c:xMode val="edge"/>
              <c:yMode val="edge"/>
              <c:x val="1.2153709010539753E-2"/>
              <c:y val="0.34604658792650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6139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875804405671667"/>
          <c:y val="5.8361220472440939E-2"/>
          <c:w val="0.20330427767492848"/>
          <c:h val="0.941638779527559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[CLF TI EC Calculator.xlsx]Custom quantities results!PivotTable6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'Custom quantities results'!$G$126</c:f>
              <c:strCache>
                <c:ptCount val="1"/>
                <c:pt idx="0">
                  <c:v>wood slat ceiling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0">
                  <c:v>42.750894312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2-45E0-BE33-00BDC4A11751}"/>
            </c:ext>
          </c:extLst>
        </c:ser>
        <c:ser>
          <c:idx val="1"/>
          <c:order val="1"/>
          <c:tx>
            <c:strRef>
              <c:f>'Custom quantities results'!$G$126</c:f>
              <c:strCache>
                <c:ptCount val="1"/>
                <c:pt idx="0">
                  <c:v>wood flooring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1">
                  <c:v>17.541109468290692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2-45E0-BE33-00BDC4A11751}"/>
            </c:ext>
          </c:extLst>
        </c:ser>
        <c:ser>
          <c:idx val="2"/>
          <c:order val="2"/>
          <c:tx>
            <c:strRef>
              <c:f>'Custom quantities results'!$G$126</c:f>
              <c:strCache>
                <c:ptCount val="1"/>
                <c:pt idx="0">
                  <c:v>wall rubber base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6">
                  <c:v>14.257905505428862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E2-45E0-BE33-00BDC4A11751}"/>
            </c:ext>
          </c:extLst>
        </c:ser>
        <c:ser>
          <c:idx val="3"/>
          <c:order val="3"/>
          <c:tx>
            <c:strRef>
              <c:f>'Custom quantities results'!$G$126</c:f>
              <c:strCache>
                <c:ptCount val="1"/>
                <c:pt idx="0">
                  <c:v>wall painting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2">
                  <c:v>7.491294379939446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E2-45E0-BE33-00BDC4A11751}"/>
            </c:ext>
          </c:extLst>
        </c:ser>
        <c:ser>
          <c:idx val="4"/>
          <c:order val="4"/>
          <c:tx>
            <c:strRef>
              <c:f>'Custom quantities results'!$G$126</c:f>
              <c:strCache>
                <c:ptCount val="1"/>
                <c:pt idx="0">
                  <c:v>VCT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1">
                  <c:v>3.3780487804878052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E2-45E0-BE33-00BDC4A11751}"/>
            </c:ext>
          </c:extLst>
        </c:ser>
        <c:ser>
          <c:idx val="5"/>
          <c:order val="5"/>
          <c:tx>
            <c:strRef>
              <c:f>'Custom quantities results'!$G$126</c:f>
              <c:strCache>
                <c:ptCount val="1"/>
                <c:pt idx="0">
                  <c:v>tile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1">
                  <c:v>27.030756878346221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E2-45E0-BE33-00BDC4A11751}"/>
            </c:ext>
          </c:extLst>
        </c:ser>
        <c:ser>
          <c:idx val="6"/>
          <c:order val="6"/>
          <c:tx>
            <c:strRef>
              <c:f>'Custom quantities results'!$G$126</c:f>
              <c:strCache>
                <c:ptCount val="1"/>
                <c:pt idx="0">
                  <c:v>table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7">
                  <c:v>207.72031000000001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E2-45E0-BE33-00BDC4A11751}"/>
            </c:ext>
          </c:extLst>
        </c:ser>
        <c:ser>
          <c:idx val="7"/>
          <c:order val="7"/>
          <c:tx>
            <c:strRef>
              <c:f>'Custom quantities results'!$G$126</c:f>
              <c:strCache>
                <c:ptCount val="1"/>
                <c:pt idx="0">
                  <c:v>solid surface countertop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3">
                  <c:v>0.6306777959547889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E2-45E0-BE33-00BDC4A11751}"/>
            </c:ext>
          </c:extLst>
        </c:ser>
        <c:ser>
          <c:idx val="8"/>
          <c:order val="8"/>
          <c:tx>
            <c:strRef>
              <c:f>'Custom quantities results'!$G$126</c:f>
              <c:strCache>
                <c:ptCount val="1"/>
                <c:pt idx="0">
                  <c:v>sofa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7">
                  <c:v>17.280441851487662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E2-45E0-BE33-00BDC4A11751}"/>
            </c:ext>
          </c:extLst>
        </c:ser>
        <c:ser>
          <c:idx val="9"/>
          <c:order val="9"/>
          <c:tx>
            <c:strRef>
              <c:f>'Custom quantities results'!$G$126</c:f>
              <c:strCache>
                <c:ptCount val="1"/>
                <c:pt idx="0">
                  <c:v>sheet vinyl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1">
                  <c:v>2.2307620092207023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E2-45E0-BE33-00BDC4A11751}"/>
            </c:ext>
          </c:extLst>
        </c:ser>
        <c:ser>
          <c:idx val="10"/>
          <c:order val="10"/>
          <c:tx>
            <c:strRef>
              <c:f>'Custom quantities results'!$G$126</c:f>
              <c:strCache>
                <c:ptCount val="1"/>
                <c:pt idx="0">
                  <c:v>server racks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8">
                  <c:v>6.0456960000000004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DE2-45E0-BE33-00BDC4A11751}"/>
            </c:ext>
          </c:extLst>
        </c:ser>
        <c:ser>
          <c:idx val="11"/>
          <c:order val="11"/>
          <c:tx>
            <c:strRef>
              <c:f>'Custom quantities results'!$G$126</c:f>
              <c:strCache>
                <c:ptCount val="1"/>
                <c:pt idx="0">
                  <c:v>partition wall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6">
                  <c:v>66.761620815919613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E2-45E0-BE33-00BDC4A11751}"/>
            </c:ext>
          </c:extLst>
        </c:ser>
        <c:ser>
          <c:idx val="12"/>
          <c:order val="12"/>
          <c:tx>
            <c:strRef>
              <c:f>'Custom quantities results'!$G$126</c:f>
              <c:strCache>
                <c:ptCount val="1"/>
                <c:pt idx="0">
                  <c:v>operable partition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6">
                  <c:v>41.135131505800118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E2-45E0-BE33-00BDC4A11751}"/>
            </c:ext>
          </c:extLst>
        </c:ser>
        <c:ser>
          <c:idx val="13"/>
          <c:order val="13"/>
          <c:tx>
            <c:strRef>
              <c:f>'Custom quantities results'!$G$126</c:f>
              <c:strCache>
                <c:ptCount val="1"/>
                <c:pt idx="0">
                  <c:v>metal ceiling panel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0">
                  <c:v>104.52248406817901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E2-45E0-BE33-00BDC4A11751}"/>
            </c:ext>
          </c:extLst>
        </c:ser>
        <c:ser>
          <c:idx val="14"/>
          <c:order val="14"/>
          <c:tx>
            <c:strRef>
              <c:f>'Custom quantities results'!$G$126</c:f>
              <c:strCache>
                <c:ptCount val="1"/>
                <c:pt idx="0">
                  <c:v>linoleum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1">
                  <c:v>3.8117974791790608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E2-45E0-BE33-00BDC4A11751}"/>
            </c:ext>
          </c:extLst>
        </c:ser>
        <c:ser>
          <c:idx val="15"/>
          <c:order val="15"/>
          <c:tx>
            <c:strRef>
              <c:f>'Custom quantities results'!$G$126</c:f>
              <c:strCache>
                <c:ptCount val="1"/>
                <c:pt idx="0">
                  <c:v>laminate casework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3">
                  <c:v>20.827677723820003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E2-45E0-BE33-00BDC4A11751}"/>
            </c:ext>
          </c:extLst>
        </c:ser>
        <c:ser>
          <c:idx val="16"/>
          <c:order val="16"/>
          <c:tx>
            <c:strRef>
              <c:f>'Custom quantities results'!$G$126</c:f>
              <c:strCache>
                <c:ptCount val="1"/>
                <c:pt idx="0">
                  <c:v>interior glazing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2">
                  <c:v>42.182959206567141</c:v>
                </c:pt>
                <c:pt idx="6">
                  <c:v>18.310284402747076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E2-45E0-BE33-00BDC4A11751}"/>
            </c:ext>
          </c:extLst>
        </c:ser>
        <c:ser>
          <c:idx val="17"/>
          <c:order val="17"/>
          <c:tx>
            <c:strRef>
              <c:f>'Custom quantities results'!$G$126</c:f>
              <c:strCache>
                <c:ptCount val="1"/>
                <c:pt idx="0">
                  <c:v>GWB ceiling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0">
                  <c:v>5.7973242613523714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DE2-45E0-BE33-00BDC4A11751}"/>
            </c:ext>
          </c:extLst>
        </c:ser>
        <c:ser>
          <c:idx val="18"/>
          <c:order val="18"/>
          <c:tx>
            <c:strRef>
              <c:f>'Custom quantities results'!$G$126</c:f>
              <c:strCache>
                <c:ptCount val="1"/>
                <c:pt idx="0">
                  <c:v>door type 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5">
                  <c:v>2.0614576912000002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E2-45E0-BE33-00BDC4A11751}"/>
            </c:ext>
          </c:extLst>
        </c:ser>
        <c:ser>
          <c:idx val="19"/>
          <c:order val="19"/>
          <c:tx>
            <c:strRef>
              <c:f>'Custom quantities results'!$G$126</c:f>
              <c:strCache>
                <c:ptCount val="1"/>
                <c:pt idx="0">
                  <c:v>door type 5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5">
                  <c:v>76.159765367999995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E2-45E0-BE33-00BDC4A11751}"/>
            </c:ext>
          </c:extLst>
        </c:ser>
        <c:ser>
          <c:idx val="20"/>
          <c:order val="20"/>
          <c:tx>
            <c:strRef>
              <c:f>'Custom quantities results'!$G$126</c:f>
              <c:strCache>
                <c:ptCount val="1"/>
                <c:pt idx="0">
                  <c:v>door type 4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5">
                  <c:v>18.181315353599999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E2-45E0-BE33-00BDC4A11751}"/>
            </c:ext>
          </c:extLst>
        </c:ser>
        <c:ser>
          <c:idx val="21"/>
          <c:order val="21"/>
          <c:tx>
            <c:strRef>
              <c:f>'Custom quantities results'!$G$126</c:f>
              <c:strCache>
                <c:ptCount val="1"/>
                <c:pt idx="0">
                  <c:v>door type 3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5">
                  <c:v>7.3223893707161052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E2-45E0-BE33-00BDC4A11751}"/>
            </c:ext>
          </c:extLst>
        </c:ser>
        <c:ser>
          <c:idx val="22"/>
          <c:order val="22"/>
          <c:tx>
            <c:strRef>
              <c:f>'Custom quantities results'!$G$126</c:f>
              <c:strCache>
                <c:ptCount val="1"/>
                <c:pt idx="0">
                  <c:v>door type 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5">
                  <c:v>220.12324615019998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E2-45E0-BE33-00BDC4A11751}"/>
            </c:ext>
          </c:extLst>
        </c:ser>
        <c:ser>
          <c:idx val="23"/>
          <c:order val="23"/>
          <c:tx>
            <c:strRef>
              <c:f>'Custom quantities results'!$G$126</c:f>
              <c:strCache>
                <c:ptCount val="1"/>
                <c:pt idx="0">
                  <c:v>door type 1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5">
                  <c:v>47.615271999999997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E2-45E0-BE33-00BDC4A11751}"/>
            </c:ext>
          </c:extLst>
        </c:ser>
        <c:ser>
          <c:idx val="24"/>
          <c:order val="24"/>
          <c:tx>
            <c:strRef>
              <c:f>'Custom quantities results'!$G$126</c:f>
              <c:strCache>
                <c:ptCount val="1"/>
                <c:pt idx="0">
                  <c:v>cubicle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7">
                  <c:v>894.82172070196305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DE2-45E0-BE33-00BDC4A11751}"/>
            </c:ext>
          </c:extLst>
        </c:ser>
        <c:ser>
          <c:idx val="25"/>
          <c:order val="25"/>
          <c:tx>
            <c:strRef>
              <c:f>'Custom quantities results'!$G$126</c:f>
              <c:strCache>
                <c:ptCount val="1"/>
                <c:pt idx="0">
                  <c:v>concrete sealant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1">
                  <c:v>0.39969194775497141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DE2-45E0-BE33-00BDC4A11751}"/>
            </c:ext>
          </c:extLst>
        </c:ser>
        <c:ser>
          <c:idx val="26"/>
          <c:order val="26"/>
          <c:tx>
            <c:strRef>
              <c:f>'Custom quantities results'!$G$126</c:f>
              <c:strCache>
                <c:ptCount val="1"/>
                <c:pt idx="0">
                  <c:v>chair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7">
                  <c:v>757.67775273333336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2-4002-82BB-2B22A56B10F9}"/>
            </c:ext>
          </c:extLst>
        </c:ser>
        <c:ser>
          <c:idx val="27"/>
          <c:order val="27"/>
          <c:tx>
            <c:strRef>
              <c:f>'Custom quantities results'!$G$126</c:f>
              <c:strCache>
                <c:ptCount val="1"/>
                <c:pt idx="0">
                  <c:v>ceiling panel suspension system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4">
                  <c:v>96.984454631707322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2-4002-82BB-2B22A56B10F9}"/>
            </c:ext>
          </c:extLst>
        </c:ser>
        <c:ser>
          <c:idx val="28"/>
          <c:order val="28"/>
          <c:tx>
            <c:strRef>
              <c:f>'Custom quantities results'!$G$126</c:f>
              <c:strCache>
                <c:ptCount val="1"/>
                <c:pt idx="0">
                  <c:v>ceiling painting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0">
                  <c:v>2.4324643648612803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2-4002-82BB-2B22A56B10F9}"/>
            </c:ext>
          </c:extLst>
        </c:ser>
        <c:ser>
          <c:idx val="29"/>
          <c:order val="29"/>
          <c:tx>
            <c:strRef>
              <c:f>'Custom quantities results'!$G$126</c:f>
              <c:strCache>
                <c:ptCount val="1"/>
                <c:pt idx="0">
                  <c:v>carpet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1">
                  <c:v>174.82865810216802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72-4002-82BB-2B22A56B10F9}"/>
            </c:ext>
          </c:extLst>
        </c:ser>
        <c:ser>
          <c:idx val="30"/>
          <c:order val="30"/>
          <c:tx>
            <c:strRef>
              <c:f>'Custom quantities results'!$G$126</c:f>
              <c:strCache>
                <c:ptCount val="1"/>
                <c:pt idx="0">
                  <c:v>basic office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7">
                  <c:v>49.881023200475916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72-4002-82BB-2B22A56B10F9}"/>
            </c:ext>
          </c:extLst>
        </c:ser>
        <c:ser>
          <c:idx val="31"/>
          <c:order val="31"/>
          <c:tx>
            <c:strRef>
              <c:f>'Custom quantities results'!$G$126</c:f>
              <c:strCache>
                <c:ptCount val="1"/>
                <c:pt idx="0">
                  <c:v>acoustical panel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results'!$G$126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results'!$G$126</c:f>
              <c:numCache>
                <c:formatCode>General</c:formatCode>
                <c:ptCount val="9"/>
                <c:pt idx="0">
                  <c:v>91.561979515392011</c:v>
                </c:pt>
                <c:pt idx="2">
                  <c:v>35.963160742540801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72-4002-82BB-2B22A56B1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7964528"/>
        <c:axId val="667962568"/>
      </c:barChart>
      <c:catAx>
        <c:axId val="667964528"/>
        <c:scaling>
          <c:orientation val="minMax"/>
        </c:scaling>
        <c:delete val="0"/>
        <c:axPos val="b"/>
        <c:title>
          <c:tx>
            <c:strRef>
              <c:f>'Custom quantities results'!$G$126</c:f>
              <c:strCache>
                <c:ptCount val="1"/>
                <c:pt idx="0">
                  <c:v>Category / subcategory</c:v>
                </c:pt>
              </c:strCache>
            </c:strRef>
          </c:tx>
          <c:layout>
            <c:manualLayout>
              <c:xMode val="edge"/>
              <c:yMode val="edge"/>
              <c:x val="0.3540543802290001"/>
              <c:y val="0.881087569487001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62568"/>
        <c:crosses val="autoZero"/>
        <c:auto val="1"/>
        <c:lblAlgn val="ctr"/>
        <c:lblOffset val="100"/>
        <c:noMultiLvlLbl val="0"/>
      </c:catAx>
      <c:valAx>
        <c:axId val="66796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'Custom quantities results'!$G$125</c:f>
              <c:strCache>
                <c:ptCount val="1"/>
                <c:pt idx="0">
                  <c:v>Energy [MJ/m2]</c:v>
                </c:pt>
              </c:strCache>
            </c:strRef>
          </c:tx>
          <c:layout>
            <c:manualLayout>
              <c:xMode val="edge"/>
              <c:yMode val="edge"/>
              <c:x val="1.2128158827312089E-2"/>
              <c:y val="0.328927972371694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6452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8775118741075068"/>
          <c:y val="4.026274572328932E-2"/>
          <c:w val="0.20330425335503935"/>
          <c:h val="0.957681862185540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[CLF TI EC Calculator.xlsx]Custom quantities results!PivotTable7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'Custom quantities results'!$G$149</c:f>
              <c:strCache>
                <c:ptCount val="1"/>
                <c:pt idx="0">
                  <c:v>wood slat ceiling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0">
                  <c:v>1.9230750000000001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B-43A7-AB3C-C52E90D0E105}"/>
            </c:ext>
          </c:extLst>
        </c:ser>
        <c:ser>
          <c:idx val="1"/>
          <c:order val="1"/>
          <c:tx>
            <c:strRef>
              <c:f>'Custom quantities results'!$G$149</c:f>
              <c:strCache>
                <c:ptCount val="1"/>
                <c:pt idx="0">
                  <c:v>wood flooring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1">
                  <c:v>1.4870334091183208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B-43A7-AB3C-C52E90D0E105}"/>
            </c:ext>
          </c:extLst>
        </c:ser>
        <c:ser>
          <c:idx val="2"/>
          <c:order val="2"/>
          <c:tx>
            <c:strRef>
              <c:f>'Custom quantities results'!$G$149</c:f>
              <c:strCache>
                <c:ptCount val="1"/>
                <c:pt idx="0">
                  <c:v>wall rubber base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6">
                  <c:v>0.20683714758130081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B-43A7-AB3C-C52E90D0E105}"/>
            </c:ext>
          </c:extLst>
        </c:ser>
        <c:ser>
          <c:idx val="3"/>
          <c:order val="3"/>
          <c:tx>
            <c:strRef>
              <c:f>'Custom quantities results'!$G$149</c:f>
              <c:strCache>
                <c:ptCount val="1"/>
                <c:pt idx="0">
                  <c:v>wall painting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2">
                  <c:v>0.19818239100368909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B-43A7-AB3C-C52E90D0E105}"/>
            </c:ext>
          </c:extLst>
        </c:ser>
        <c:ser>
          <c:idx val="4"/>
          <c:order val="4"/>
          <c:tx>
            <c:strRef>
              <c:f>'Custom quantities results'!$G$149</c:f>
              <c:strCache>
                <c:ptCount val="1"/>
                <c:pt idx="0">
                  <c:v>VCT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1">
                  <c:v>0.16682926829268294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B-43A7-AB3C-C52E90D0E105}"/>
            </c:ext>
          </c:extLst>
        </c:ser>
        <c:ser>
          <c:idx val="5"/>
          <c:order val="5"/>
          <c:tx>
            <c:strRef>
              <c:f>'Custom quantities results'!$G$149</c:f>
              <c:strCache>
                <c:ptCount val="1"/>
                <c:pt idx="0">
                  <c:v>tile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1">
                  <c:v>2.7293155010004875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5B-43A7-AB3C-C52E90D0E105}"/>
            </c:ext>
          </c:extLst>
        </c:ser>
        <c:ser>
          <c:idx val="6"/>
          <c:order val="6"/>
          <c:tx>
            <c:strRef>
              <c:f>'Custom quantities results'!$G$149</c:f>
              <c:strCache>
                <c:ptCount val="1"/>
                <c:pt idx="0">
                  <c:v>table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7">
                  <c:v>4.1072649999999999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5B-43A7-AB3C-C52E90D0E105}"/>
            </c:ext>
          </c:extLst>
        </c:ser>
        <c:ser>
          <c:idx val="7"/>
          <c:order val="7"/>
          <c:tx>
            <c:strRef>
              <c:f>'Custom quantities results'!$G$149</c:f>
              <c:strCache>
                <c:ptCount val="1"/>
                <c:pt idx="0">
                  <c:v>solid surface countertop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3">
                  <c:v>4.0641761363636363E-2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5B-43A7-AB3C-C52E90D0E105}"/>
            </c:ext>
          </c:extLst>
        </c:ser>
        <c:ser>
          <c:idx val="8"/>
          <c:order val="8"/>
          <c:tx>
            <c:strRef>
              <c:f>'Custom quantities results'!$G$149</c:f>
              <c:strCache>
                <c:ptCount val="1"/>
                <c:pt idx="0">
                  <c:v>sofa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7">
                  <c:v>0.76954387825645376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5B-43A7-AB3C-C52E90D0E105}"/>
            </c:ext>
          </c:extLst>
        </c:ser>
        <c:ser>
          <c:idx val="9"/>
          <c:order val="9"/>
          <c:tx>
            <c:strRef>
              <c:f>'Custom quantities results'!$G$149</c:f>
              <c:strCache>
                <c:ptCount val="1"/>
                <c:pt idx="0">
                  <c:v>sheet vinyl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1">
                  <c:v>2.8405617935752536E-2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5B-43A7-AB3C-C52E90D0E105}"/>
            </c:ext>
          </c:extLst>
        </c:ser>
        <c:ser>
          <c:idx val="10"/>
          <c:order val="10"/>
          <c:tx>
            <c:strRef>
              <c:f>'Custom quantities results'!$G$149</c:f>
              <c:strCache>
                <c:ptCount val="1"/>
                <c:pt idx="0">
                  <c:v>server racks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8">
                  <c:v>0.19194575744000009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5B-43A7-AB3C-C52E90D0E105}"/>
            </c:ext>
          </c:extLst>
        </c:ser>
        <c:ser>
          <c:idx val="11"/>
          <c:order val="11"/>
          <c:tx>
            <c:strRef>
              <c:f>'Custom quantities results'!$G$149</c:f>
              <c:strCache>
                <c:ptCount val="1"/>
                <c:pt idx="0">
                  <c:v>partition wall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6">
                  <c:v>5.7777363874035084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5B-43A7-AB3C-C52E90D0E105}"/>
            </c:ext>
          </c:extLst>
        </c:ser>
        <c:ser>
          <c:idx val="12"/>
          <c:order val="12"/>
          <c:tx>
            <c:strRef>
              <c:f>'Custom quantities results'!$G$149</c:f>
              <c:strCache>
                <c:ptCount val="1"/>
                <c:pt idx="0">
                  <c:v>operable partition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6">
                  <c:v>2.3118484254164193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5B-43A7-AB3C-C52E90D0E105}"/>
            </c:ext>
          </c:extLst>
        </c:ser>
        <c:ser>
          <c:idx val="13"/>
          <c:order val="13"/>
          <c:tx>
            <c:strRef>
              <c:f>'Custom quantities results'!$G$149</c:f>
              <c:strCache>
                <c:ptCount val="1"/>
                <c:pt idx="0">
                  <c:v>metal ceiling panel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0">
                  <c:v>4.4712906763722424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65B-43A7-AB3C-C52E90D0E105}"/>
            </c:ext>
          </c:extLst>
        </c:ser>
        <c:ser>
          <c:idx val="14"/>
          <c:order val="14"/>
          <c:tx>
            <c:strRef>
              <c:f>'Custom quantities results'!$G$149</c:f>
              <c:strCache>
                <c:ptCount val="1"/>
                <c:pt idx="0">
                  <c:v>linoleum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1">
                  <c:v>6.7227468768590135E-2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5B-43A7-AB3C-C52E90D0E105}"/>
            </c:ext>
          </c:extLst>
        </c:ser>
        <c:ser>
          <c:idx val="15"/>
          <c:order val="15"/>
          <c:tx>
            <c:strRef>
              <c:f>'Custom quantities results'!$G$149</c:f>
              <c:strCache>
                <c:ptCount val="1"/>
                <c:pt idx="0">
                  <c:v>laminate casework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3">
                  <c:v>0.62532218769166681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5B-43A7-AB3C-C52E90D0E105}"/>
            </c:ext>
          </c:extLst>
        </c:ser>
        <c:ser>
          <c:idx val="16"/>
          <c:order val="16"/>
          <c:tx>
            <c:strRef>
              <c:f>'Custom quantities results'!$G$149</c:f>
              <c:strCache>
                <c:ptCount val="1"/>
                <c:pt idx="0">
                  <c:v>interior glazing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2">
                  <c:v>1.845592596311332</c:v>
                </c:pt>
                <c:pt idx="6">
                  <c:v>0.8011131975018918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65B-43A7-AB3C-C52E90D0E105}"/>
            </c:ext>
          </c:extLst>
        </c:ser>
        <c:ser>
          <c:idx val="17"/>
          <c:order val="17"/>
          <c:tx>
            <c:strRef>
              <c:f>'Custom quantities results'!$G$149</c:f>
              <c:strCache>
                <c:ptCount val="1"/>
                <c:pt idx="0">
                  <c:v>GWB ceiling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0">
                  <c:v>0.65290253817172328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65B-43A7-AB3C-C52E90D0E105}"/>
            </c:ext>
          </c:extLst>
        </c:ser>
        <c:ser>
          <c:idx val="18"/>
          <c:order val="18"/>
          <c:tx>
            <c:strRef>
              <c:f>'Custom quantities results'!$G$149</c:f>
              <c:strCache>
                <c:ptCount val="1"/>
                <c:pt idx="0">
                  <c:v>door type 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5">
                  <c:v>3.4440513680000007E-2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5B-43A7-AB3C-C52E90D0E105}"/>
            </c:ext>
          </c:extLst>
        </c:ser>
        <c:ser>
          <c:idx val="19"/>
          <c:order val="19"/>
          <c:tx>
            <c:strRef>
              <c:f>'Custom quantities results'!$G$149</c:f>
              <c:strCache>
                <c:ptCount val="1"/>
                <c:pt idx="0">
                  <c:v>door type 5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5">
                  <c:v>0.8216766378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65B-43A7-AB3C-C52E90D0E105}"/>
            </c:ext>
          </c:extLst>
        </c:ser>
        <c:ser>
          <c:idx val="20"/>
          <c:order val="20"/>
          <c:tx>
            <c:strRef>
              <c:f>'Custom quantities results'!$G$149</c:f>
              <c:strCache>
                <c:ptCount val="1"/>
                <c:pt idx="0">
                  <c:v>door type 4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5">
                  <c:v>0.31970687364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5B-43A7-AB3C-C52E90D0E105}"/>
            </c:ext>
          </c:extLst>
        </c:ser>
        <c:ser>
          <c:idx val="21"/>
          <c:order val="21"/>
          <c:tx>
            <c:strRef>
              <c:f>'Custom quantities results'!$G$149</c:f>
              <c:strCache>
                <c:ptCount val="1"/>
                <c:pt idx="0">
                  <c:v>door type 3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5">
                  <c:v>7.210380783011236E-2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65B-43A7-AB3C-C52E90D0E105}"/>
            </c:ext>
          </c:extLst>
        </c:ser>
        <c:ser>
          <c:idx val="22"/>
          <c:order val="22"/>
          <c:tx>
            <c:strRef>
              <c:f>'Custom quantities results'!$G$149</c:f>
              <c:strCache>
                <c:ptCount val="1"/>
                <c:pt idx="0">
                  <c:v>door type 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5">
                  <c:v>2.6739694487899999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65B-43A7-AB3C-C52E90D0E105}"/>
            </c:ext>
          </c:extLst>
        </c:ser>
        <c:ser>
          <c:idx val="23"/>
          <c:order val="23"/>
          <c:tx>
            <c:strRef>
              <c:f>'Custom quantities results'!$G$149</c:f>
              <c:strCache>
                <c:ptCount val="1"/>
                <c:pt idx="0">
                  <c:v>door type 1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5">
                  <c:v>0.45370752212799997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65B-43A7-AB3C-C52E90D0E105}"/>
            </c:ext>
          </c:extLst>
        </c:ser>
        <c:ser>
          <c:idx val="24"/>
          <c:order val="24"/>
          <c:tx>
            <c:strRef>
              <c:f>'Custom quantities results'!$G$149</c:f>
              <c:strCache>
                <c:ptCount val="1"/>
                <c:pt idx="0">
                  <c:v>cubicle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7">
                  <c:v>12.84234876933373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65B-43A7-AB3C-C52E90D0E105}"/>
            </c:ext>
          </c:extLst>
        </c:ser>
        <c:ser>
          <c:idx val="25"/>
          <c:order val="25"/>
          <c:tx>
            <c:strRef>
              <c:f>'Custom quantities results'!$G$149</c:f>
              <c:strCache>
                <c:ptCount val="1"/>
                <c:pt idx="0">
                  <c:v>concrete sealant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1">
                  <c:v>5.5667402194285717E-2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65B-43A7-AB3C-C52E90D0E105}"/>
            </c:ext>
          </c:extLst>
        </c:ser>
        <c:ser>
          <c:idx val="26"/>
          <c:order val="26"/>
          <c:tx>
            <c:strRef>
              <c:f>'Custom quantities results'!$G$149</c:f>
              <c:strCache>
                <c:ptCount val="1"/>
                <c:pt idx="0">
                  <c:v>chair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7">
                  <c:v>3.8466477999999995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1-4AF2-86D8-24B31B2D3C79}"/>
            </c:ext>
          </c:extLst>
        </c:ser>
        <c:ser>
          <c:idx val="27"/>
          <c:order val="27"/>
          <c:tx>
            <c:strRef>
              <c:f>'Custom quantities results'!$G$149</c:f>
              <c:strCache>
                <c:ptCount val="1"/>
                <c:pt idx="0">
                  <c:v>ceiling panel suspension system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4">
                  <c:v>3.1892290243902441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1-4AF2-86D8-24B31B2D3C79}"/>
            </c:ext>
          </c:extLst>
        </c:ser>
        <c:ser>
          <c:idx val="28"/>
          <c:order val="28"/>
          <c:tx>
            <c:strRef>
              <c:f>'Custom quantities results'!$G$149</c:f>
              <c:strCache>
                <c:ptCount val="1"/>
                <c:pt idx="0">
                  <c:v>ceiling painting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0">
                  <c:v>6.4350909123314287E-2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D1-4AF2-86D8-24B31B2D3C79}"/>
            </c:ext>
          </c:extLst>
        </c:ser>
        <c:ser>
          <c:idx val="29"/>
          <c:order val="29"/>
          <c:tx>
            <c:strRef>
              <c:f>'Custom quantities results'!$G$149</c:f>
              <c:strCache>
                <c:ptCount val="1"/>
                <c:pt idx="0">
                  <c:v>carpet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1">
                  <c:v>1.0995513088186666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D1-4AF2-86D8-24B31B2D3C79}"/>
            </c:ext>
          </c:extLst>
        </c:ser>
        <c:ser>
          <c:idx val="30"/>
          <c:order val="30"/>
          <c:tx>
            <c:strRef>
              <c:f>'Custom quantities results'!$G$149</c:f>
              <c:strCache>
                <c:ptCount val="1"/>
                <c:pt idx="0">
                  <c:v>basic office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7">
                  <c:v>0.80131257452007176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D1-4AF2-86D8-24B31B2D3C79}"/>
            </c:ext>
          </c:extLst>
        </c:ser>
        <c:ser>
          <c:idx val="31"/>
          <c:order val="31"/>
          <c:tx>
            <c:strRef>
              <c:f>'Custom quantities results'!$G$149</c:f>
              <c:strCache>
                <c:ptCount val="1"/>
                <c:pt idx="0">
                  <c:v>acoustical panel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results'!$G$149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results'!$G$149</c:f>
              <c:numCache>
                <c:formatCode>General</c:formatCode>
                <c:ptCount val="9"/>
                <c:pt idx="0">
                  <c:v>3.767982696106666</c:v>
                </c:pt>
                <c:pt idx="2">
                  <c:v>1.4799654626560002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D1-4AF2-86D8-24B31B2D3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7963352"/>
        <c:axId val="667959824"/>
      </c:barChart>
      <c:catAx>
        <c:axId val="667963352"/>
        <c:scaling>
          <c:orientation val="minMax"/>
        </c:scaling>
        <c:delete val="0"/>
        <c:axPos val="b"/>
        <c:title>
          <c:tx>
            <c:strRef>
              <c:f>'Custom quantities results'!$G$149</c:f>
              <c:strCache>
                <c:ptCount val="1"/>
                <c:pt idx="0">
                  <c:v>Category / subcategory</c:v>
                </c:pt>
              </c:strCache>
            </c:strRef>
          </c:tx>
          <c:layout>
            <c:manualLayout>
              <c:xMode val="edge"/>
              <c:yMode val="edge"/>
              <c:x val="0.38928892189423692"/>
              <c:y val="0.88403540416649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59824"/>
        <c:crosses val="autoZero"/>
        <c:auto val="1"/>
        <c:lblAlgn val="ctr"/>
        <c:lblOffset val="100"/>
        <c:noMultiLvlLbl val="0"/>
      </c:catAx>
      <c:valAx>
        <c:axId val="6679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'Custom quantities results'!$G$148</c:f>
              <c:strCache>
                <c:ptCount val="1"/>
                <c:pt idx="0">
                  <c:v>Mass [kg/m2]</c:v>
                </c:pt>
              </c:strCache>
            </c:strRef>
          </c:tx>
          <c:layout>
            <c:manualLayout>
              <c:xMode val="edge"/>
              <c:yMode val="edge"/>
              <c:x val="1.0634495384222285E-2"/>
              <c:y val="0.34612751411718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6335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875804405671667"/>
          <c:y val="3.7770752658251985E-2"/>
          <c:w val="0.20330427767492848"/>
          <c:h val="0.94528089274450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'Custom quantities input'!$X$13</c:f>
          <c:strCache>
            <c:ptCount val="1"/>
            <c:pt idx="0">
              <c:v>AP* [kg SO2eq/m2]</c:v>
            </c:pt>
          </c:strCache>
        </c:strRef>
      </c:tx>
      <c:layout>
        <c:manualLayout>
          <c:xMode val="edge"/>
          <c:yMode val="edge"/>
          <c:x val="2.28455818022747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'Custom quantities input'!$X$13</c:f>
              <c:strCache>
                <c:ptCount val="1"/>
                <c:pt idx="0">
                  <c:v>AP* [kg SO2eq/m2]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19-42E3-91F0-28284AB8284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19-42E3-91F0-28284AB8284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19-42E3-91F0-28284AB82845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E19-42E3-91F0-28284AB8284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E19-42E3-91F0-28284AB82845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E19-42E3-91F0-28284AB82845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E19-42E3-91F0-28284AB82845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E19-42E3-91F0-28284AB82845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E19-42E3-91F0-28284AB82845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E19-42E3-91F0-28284AB82845}"/>
              </c:ext>
            </c:extLst>
          </c:dPt>
          <c:dPt>
            <c:idx val="10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E19-42E3-91F0-28284AB8284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E19-42E3-91F0-28284AB82845}"/>
              </c:ext>
            </c:extLst>
          </c:dPt>
          <c:dPt>
            <c:idx val="1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E19-42E3-91F0-28284AB82845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E19-42E3-91F0-28284AB82845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E19-42E3-91F0-28284AB82845}"/>
              </c:ext>
            </c:extLst>
          </c:dPt>
          <c:dPt>
            <c:idx val="15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E19-42E3-91F0-28284AB82845}"/>
              </c:ext>
            </c:extLst>
          </c:dPt>
          <c:dPt>
            <c:idx val="16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E19-42E3-91F0-28284AB8284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E19-42E3-91F0-28284AB82845}"/>
              </c:ext>
            </c:extLst>
          </c:dPt>
          <c:dPt>
            <c:idx val="18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E19-42E3-91F0-28284AB82845}"/>
              </c:ext>
            </c:extLst>
          </c:dPt>
          <c:dPt>
            <c:idx val="1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E19-42E3-91F0-28284AB82845}"/>
              </c:ext>
            </c:extLst>
          </c:dPt>
          <c:dPt>
            <c:idx val="2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E19-42E3-91F0-28284AB82845}"/>
              </c:ext>
            </c:extLst>
          </c:dPt>
          <c:dPt>
            <c:idx val="21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E19-42E3-91F0-28284AB82845}"/>
              </c:ext>
            </c:extLst>
          </c:dPt>
          <c:dPt>
            <c:idx val="22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E19-42E3-91F0-28284AB82845}"/>
              </c:ext>
            </c:extLst>
          </c:dPt>
          <c:dPt>
            <c:idx val="23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E19-42E3-91F0-28284AB82845}"/>
              </c:ext>
            </c:extLst>
          </c:dPt>
          <c:dPt>
            <c:idx val="24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E19-42E3-91F0-28284AB82845}"/>
              </c:ext>
            </c:extLst>
          </c:dPt>
          <c:dPt>
            <c:idx val="2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E19-42E3-91F0-28284AB82845}"/>
              </c:ext>
            </c:extLst>
          </c:dPt>
          <c:dPt>
            <c:idx val="26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9BB-4210-9DB2-77080F3B9FB8}"/>
              </c:ext>
            </c:extLst>
          </c:dPt>
          <c:dPt>
            <c:idx val="27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9BB-4210-9DB2-77080F3B9FB8}"/>
              </c:ext>
            </c:extLst>
          </c:dPt>
          <c:dPt>
            <c:idx val="2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19BB-4210-9DB2-77080F3B9FB8}"/>
              </c:ext>
            </c:extLst>
          </c:dPt>
          <c:dPt>
            <c:idx val="29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19BB-4210-9DB2-77080F3B9FB8}"/>
              </c:ext>
            </c:extLst>
          </c:dPt>
          <c:dPt>
            <c:idx val="30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19BB-4210-9DB2-77080F3B9FB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'Custom quantities input'!$C$14:$C$44</c:f>
              <c:strCache>
                <c:ptCount val="31"/>
                <c:pt idx="0">
                  <c:v>acoustical panel</c:v>
                </c:pt>
                <c:pt idx="1">
                  <c:v>ceiling painting</c:v>
                </c:pt>
                <c:pt idx="2">
                  <c:v>GWB ceiling</c:v>
                </c:pt>
                <c:pt idx="3">
                  <c:v>metal ceiling panel</c:v>
                </c:pt>
                <c:pt idx="4">
                  <c:v>wood slat ceiling*</c:v>
                </c:pt>
                <c:pt idx="5">
                  <c:v>carpet</c:v>
                </c:pt>
                <c:pt idx="6">
                  <c:v>concrete sealant</c:v>
                </c:pt>
                <c:pt idx="7">
                  <c:v>linoleum</c:v>
                </c:pt>
                <c:pt idx="8">
                  <c:v>sheet vinyl*</c:v>
                </c:pt>
                <c:pt idx="9">
                  <c:v>tile*</c:v>
                </c:pt>
                <c:pt idx="10">
                  <c:v>VCT*</c:v>
                </c:pt>
                <c:pt idx="11">
                  <c:v>wood flooring*</c:v>
                </c:pt>
                <c:pt idx="12">
                  <c:v>acoustical panel</c:v>
                </c:pt>
                <c:pt idx="13">
                  <c:v>interior glazing</c:v>
                </c:pt>
                <c:pt idx="14">
                  <c:v>wall painting</c:v>
                </c:pt>
                <c:pt idx="15">
                  <c:v>laminate casework*</c:v>
                </c:pt>
                <c:pt idx="16">
                  <c:v>solid surface countertop*</c:v>
                </c:pt>
                <c:pt idx="17">
                  <c:v>ceiling panel suspension system</c:v>
                </c:pt>
                <c:pt idx="18">
                  <c:v>door type 1</c:v>
                </c:pt>
                <c:pt idx="19">
                  <c:v>door type 2</c:v>
                </c:pt>
                <c:pt idx="20">
                  <c:v>door type 3</c:v>
                </c:pt>
                <c:pt idx="21">
                  <c:v>door type 4</c:v>
                </c:pt>
                <c:pt idx="22">
                  <c:v>door type 5</c:v>
                </c:pt>
                <c:pt idx="23">
                  <c:v>door type 6</c:v>
                </c:pt>
                <c:pt idx="24">
                  <c:v>interior glazing</c:v>
                </c:pt>
                <c:pt idx="25">
                  <c:v>operable partition*</c:v>
                </c:pt>
                <c:pt idx="26">
                  <c:v>partition wall</c:v>
                </c:pt>
                <c:pt idx="27">
                  <c:v>wall rubber base*</c:v>
                </c:pt>
                <c:pt idx="28">
                  <c:v>basic office</c:v>
                </c:pt>
                <c:pt idx="29">
                  <c:v>chair</c:v>
                </c:pt>
                <c:pt idx="30">
                  <c:v>cubicle</c:v>
                </c:pt>
              </c:strCache>
            </c:strRef>
          </c:cat>
          <c:val>
            <c:numRef>
              <c:f>'Custom quantities input'!$X$14:$X$44</c:f>
              <c:numCache>
                <c:formatCode>0.00E+00</c:formatCode>
                <c:ptCount val="31"/>
                <c:pt idx="0">
                  <c:v>2.7845392124228267E-2</c:v>
                </c:pt>
                <c:pt idx="1">
                  <c:v>6.4994418214547433E-4</c:v>
                </c:pt>
                <c:pt idx="2">
                  <c:v>3.9399291096569519E-3</c:v>
                </c:pt>
                <c:pt idx="3">
                  <c:v>3.4213497820733789E-2</c:v>
                </c:pt>
                <c:pt idx="4">
                  <c:v>4.5538415999999998E-2</c:v>
                </c:pt>
                <c:pt idx="5">
                  <c:v>2.4300083924892538E-2</c:v>
                </c:pt>
                <c:pt idx="6">
                  <c:v>5.2605695073600004E-5</c:v>
                </c:pt>
                <c:pt idx="7">
                  <c:v>1.1092532346817373E-3</c:v>
                </c:pt>
                <c:pt idx="8">
                  <c:v>0</c:v>
                </c:pt>
                <c:pt idx="9">
                  <c:v>6.3856118010113035E-3</c:v>
                </c:pt>
                <c:pt idx="10">
                  <c:v>0</c:v>
                </c:pt>
                <c:pt idx="11">
                  <c:v>0</c:v>
                </c:pt>
                <c:pt idx="12">
                  <c:v>1.093694476902784E-2</c:v>
                </c:pt>
                <c:pt idx="13">
                  <c:v>1.3471990775595119E-2</c:v>
                </c:pt>
                <c:pt idx="14">
                  <c:v>2.15633499698822E-3</c:v>
                </c:pt>
                <c:pt idx="15">
                  <c:v>8.3536609675566678E-4</c:v>
                </c:pt>
                <c:pt idx="16">
                  <c:v>0</c:v>
                </c:pt>
                <c:pt idx="17">
                  <c:v>3.2211213146341462E-2</c:v>
                </c:pt>
                <c:pt idx="18">
                  <c:v>9.1103999999999994E-3</c:v>
                </c:pt>
                <c:pt idx="19">
                  <c:v>4.4247836860240003E-2</c:v>
                </c:pt>
                <c:pt idx="20">
                  <c:v>1.4468493455334834E-3</c:v>
                </c:pt>
                <c:pt idx="21">
                  <c:v>6.1491390643199995E-3</c:v>
                </c:pt>
                <c:pt idx="22">
                  <c:v>1.4926681641600001E-2</c:v>
                </c:pt>
                <c:pt idx="23">
                  <c:v>7.3111210944000005E-4</c:v>
                </c:pt>
                <c:pt idx="24">
                  <c:v>5.8477638177154888E-3</c:v>
                </c:pt>
                <c:pt idx="25">
                  <c:v>1.1575486071906605E-2</c:v>
                </c:pt>
                <c:pt idx="26">
                  <c:v>3.0659189949543843E-2</c:v>
                </c:pt>
                <c:pt idx="27">
                  <c:v>1.0506340200203252E-3</c:v>
                </c:pt>
                <c:pt idx="28">
                  <c:v>1.1832242712671033E-2</c:v>
                </c:pt>
                <c:pt idx="29">
                  <c:v>6.0098098666666655E-2</c:v>
                </c:pt>
                <c:pt idx="30">
                  <c:v>0.24259611094586561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9E19-42E3-91F0-28284AB8284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'Custom quantities input'!$Y$13</c:f>
          <c:strCache>
            <c:ptCount val="1"/>
            <c:pt idx="0">
              <c:v>EP* [kg Neq/m2]</c:v>
            </c:pt>
          </c:strCache>
        </c:strRef>
      </c:tx>
      <c:layout>
        <c:manualLayout>
          <c:xMode val="edge"/>
          <c:yMode val="edge"/>
          <c:x val="1.3395669291338582E-2"/>
          <c:y val="9.14285385184113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'Custom quantities input'!$Y$13</c:f>
              <c:strCache>
                <c:ptCount val="1"/>
                <c:pt idx="0">
                  <c:v>EP* [kg Neq/m2]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C1-489A-9793-C2030A13950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C1-489A-9793-C2030A13950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C1-489A-9793-C2030A13950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6C1-489A-9793-C2030A13950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6C1-489A-9793-C2030A13950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6C1-489A-9793-C2030A139508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6C1-489A-9793-C2030A139508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6C1-489A-9793-C2030A139508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6C1-489A-9793-C2030A139508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6C1-489A-9793-C2030A139508}"/>
              </c:ext>
            </c:extLst>
          </c:dPt>
          <c:dPt>
            <c:idx val="10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6C1-489A-9793-C2030A1395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6C1-489A-9793-C2030A139508}"/>
              </c:ext>
            </c:extLst>
          </c:dPt>
          <c:dPt>
            <c:idx val="1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6C1-489A-9793-C2030A139508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6C1-489A-9793-C2030A139508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6C1-489A-9793-C2030A139508}"/>
              </c:ext>
            </c:extLst>
          </c:dPt>
          <c:dPt>
            <c:idx val="15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6C1-489A-9793-C2030A139508}"/>
              </c:ext>
            </c:extLst>
          </c:dPt>
          <c:dPt>
            <c:idx val="16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6C1-489A-9793-C2030A13950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6C1-489A-9793-C2030A139508}"/>
              </c:ext>
            </c:extLst>
          </c:dPt>
          <c:dPt>
            <c:idx val="18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6C1-489A-9793-C2030A139508}"/>
              </c:ext>
            </c:extLst>
          </c:dPt>
          <c:dPt>
            <c:idx val="1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6C1-489A-9793-C2030A139508}"/>
              </c:ext>
            </c:extLst>
          </c:dPt>
          <c:dPt>
            <c:idx val="2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6C1-489A-9793-C2030A139508}"/>
              </c:ext>
            </c:extLst>
          </c:dPt>
          <c:dPt>
            <c:idx val="21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6C1-489A-9793-C2030A139508}"/>
              </c:ext>
            </c:extLst>
          </c:dPt>
          <c:dPt>
            <c:idx val="22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6C1-489A-9793-C2030A13950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6C1-489A-9793-C2030A139508}"/>
              </c:ext>
            </c:extLst>
          </c:dPt>
          <c:dPt>
            <c:idx val="24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6C1-489A-9793-C2030A139508}"/>
              </c:ext>
            </c:extLst>
          </c:dPt>
          <c:dPt>
            <c:idx val="2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6C1-489A-9793-C2030A139508}"/>
              </c:ext>
            </c:extLst>
          </c:dPt>
          <c:dPt>
            <c:idx val="26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265-4CAD-B77F-77A612F7E6FF}"/>
              </c:ext>
            </c:extLst>
          </c:dPt>
          <c:dPt>
            <c:idx val="27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265-4CAD-B77F-77A612F7E6FF}"/>
              </c:ext>
            </c:extLst>
          </c:dPt>
          <c:dPt>
            <c:idx val="2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265-4CAD-B77F-77A612F7E6FF}"/>
              </c:ext>
            </c:extLst>
          </c:dPt>
          <c:dPt>
            <c:idx val="29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9265-4CAD-B77F-77A612F7E6FF}"/>
              </c:ext>
            </c:extLst>
          </c:dPt>
          <c:dPt>
            <c:idx val="30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9265-4CAD-B77F-77A612F7E6FF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'Custom quantities input'!$C$14:$C$44</c:f>
              <c:strCache>
                <c:ptCount val="31"/>
                <c:pt idx="0">
                  <c:v>acoustical panel</c:v>
                </c:pt>
                <c:pt idx="1">
                  <c:v>ceiling painting</c:v>
                </c:pt>
                <c:pt idx="2">
                  <c:v>GWB ceiling</c:v>
                </c:pt>
                <c:pt idx="3">
                  <c:v>metal ceiling panel</c:v>
                </c:pt>
                <c:pt idx="4">
                  <c:v>wood slat ceiling*</c:v>
                </c:pt>
                <c:pt idx="5">
                  <c:v>carpet</c:v>
                </c:pt>
                <c:pt idx="6">
                  <c:v>concrete sealant</c:v>
                </c:pt>
                <c:pt idx="7">
                  <c:v>linoleum</c:v>
                </c:pt>
                <c:pt idx="8">
                  <c:v>sheet vinyl*</c:v>
                </c:pt>
                <c:pt idx="9">
                  <c:v>tile*</c:v>
                </c:pt>
                <c:pt idx="10">
                  <c:v>VCT*</c:v>
                </c:pt>
                <c:pt idx="11">
                  <c:v>wood flooring*</c:v>
                </c:pt>
                <c:pt idx="12">
                  <c:v>acoustical panel</c:v>
                </c:pt>
                <c:pt idx="13">
                  <c:v>interior glazing</c:v>
                </c:pt>
                <c:pt idx="14">
                  <c:v>wall painting</c:v>
                </c:pt>
                <c:pt idx="15">
                  <c:v>laminate casework*</c:v>
                </c:pt>
                <c:pt idx="16">
                  <c:v>solid surface countertop*</c:v>
                </c:pt>
                <c:pt idx="17">
                  <c:v>ceiling panel suspension system</c:v>
                </c:pt>
                <c:pt idx="18">
                  <c:v>door type 1</c:v>
                </c:pt>
                <c:pt idx="19">
                  <c:v>door type 2</c:v>
                </c:pt>
                <c:pt idx="20">
                  <c:v>door type 3</c:v>
                </c:pt>
                <c:pt idx="21">
                  <c:v>door type 4</c:v>
                </c:pt>
                <c:pt idx="22">
                  <c:v>door type 5</c:v>
                </c:pt>
                <c:pt idx="23">
                  <c:v>door type 6</c:v>
                </c:pt>
                <c:pt idx="24">
                  <c:v>interior glazing</c:v>
                </c:pt>
                <c:pt idx="25">
                  <c:v>operable partition*</c:v>
                </c:pt>
                <c:pt idx="26">
                  <c:v>partition wall</c:v>
                </c:pt>
                <c:pt idx="27">
                  <c:v>wall rubber base*</c:v>
                </c:pt>
                <c:pt idx="28">
                  <c:v>basic office</c:v>
                </c:pt>
                <c:pt idx="29">
                  <c:v>chair</c:v>
                </c:pt>
                <c:pt idx="30">
                  <c:v>cubicle</c:v>
                </c:pt>
              </c:strCache>
            </c:strRef>
          </c:cat>
          <c:val>
            <c:numRef>
              <c:f>'Custom quantities input'!$Y$14:$Y$44</c:f>
              <c:numCache>
                <c:formatCode>0.00E+00</c:formatCode>
                <c:ptCount val="31"/>
                <c:pt idx="0">
                  <c:v>4.7853380240554669E-3</c:v>
                </c:pt>
                <c:pt idx="1">
                  <c:v>2.2973274557023206E-5</c:v>
                </c:pt>
                <c:pt idx="2">
                  <c:v>2.4202421673606982E-4</c:v>
                </c:pt>
                <c:pt idx="3">
                  <c:v>1.8510737957591502E-3</c:v>
                </c:pt>
                <c:pt idx="4">
                  <c:v>6.7132800000000001E-4</c:v>
                </c:pt>
                <c:pt idx="5">
                  <c:v>1.9242147904326668E-3</c:v>
                </c:pt>
                <c:pt idx="6">
                  <c:v>3.11737452288E-6</c:v>
                </c:pt>
                <c:pt idx="7">
                  <c:v>3.784906491671624E-4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1.8795561375731201E-3</c:v>
                </c:pt>
                <c:pt idx="13">
                  <c:v>9.6772609767145688E-4</c:v>
                </c:pt>
                <c:pt idx="14">
                  <c:v>7.6218969695524217E-5</c:v>
                </c:pt>
                <c:pt idx="15">
                  <c:v>9.3822238400000015E-5</c:v>
                </c:pt>
                <c:pt idx="16">
                  <c:v>5.4202830656355359E-5</c:v>
                </c:pt>
                <c:pt idx="17">
                  <c:v>1.6360744895121951E-3</c:v>
                </c:pt>
                <c:pt idx="18">
                  <c:v>1.456496E-3</c:v>
                </c:pt>
                <c:pt idx="19">
                  <c:v>6.6079911208240007E-3</c:v>
                </c:pt>
                <c:pt idx="20">
                  <c:v>2.200327567585918E-4</c:v>
                </c:pt>
                <c:pt idx="21">
                  <c:v>3.2727183283200005E-4</c:v>
                </c:pt>
                <c:pt idx="22">
                  <c:v>2.3087741961600001E-3</c:v>
                </c:pt>
                <c:pt idx="23">
                  <c:v>2.1203827974399997E-4</c:v>
                </c:pt>
                <c:pt idx="24">
                  <c:v>4.2005919939268707E-4</c:v>
                </c:pt>
                <c:pt idx="25">
                  <c:v>0</c:v>
                </c:pt>
                <c:pt idx="26">
                  <c:v>3.3610468924764581E-3</c:v>
                </c:pt>
                <c:pt idx="27">
                  <c:v>0</c:v>
                </c:pt>
                <c:pt idx="28">
                  <c:v>1.1774241522903036E-2</c:v>
                </c:pt>
                <c:pt idx="29">
                  <c:v>1.2004636666666665E-2</c:v>
                </c:pt>
                <c:pt idx="30">
                  <c:v>0.1814499600312314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6C1-489A-9793-C2030A13950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'Custom quantities input'!$Z$13</c:f>
          <c:strCache>
            <c:ptCount val="1"/>
            <c:pt idx="0">
              <c:v>ODP* [kg CFC11eq/m2]</c:v>
            </c:pt>
          </c:strCache>
        </c:strRef>
      </c:tx>
      <c:layout>
        <c:manualLayout>
          <c:xMode val="edge"/>
          <c:yMode val="edge"/>
          <c:x val="1.3395669291338582E-2"/>
          <c:y val="9.14285385184113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'Custom quantities input'!$Z$13</c:f>
              <c:strCache>
                <c:ptCount val="1"/>
                <c:pt idx="0">
                  <c:v>ODP* [kg CFC11eq/m2]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66-4C3B-A3B2-024AC73F3AA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66-4C3B-A3B2-024AC73F3AA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66-4C3B-A3B2-024AC73F3AA9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66-4C3B-A3B2-024AC73F3AA9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66-4C3B-A3B2-024AC73F3AA9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66-4C3B-A3B2-024AC73F3AA9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66-4C3B-A3B2-024AC73F3AA9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266-4C3B-A3B2-024AC73F3AA9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266-4C3B-A3B2-024AC73F3AA9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266-4C3B-A3B2-024AC73F3AA9}"/>
              </c:ext>
            </c:extLst>
          </c:dPt>
          <c:dPt>
            <c:idx val="10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266-4C3B-A3B2-024AC73F3AA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266-4C3B-A3B2-024AC73F3AA9}"/>
              </c:ext>
            </c:extLst>
          </c:dPt>
          <c:dPt>
            <c:idx val="1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266-4C3B-A3B2-024AC73F3AA9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266-4C3B-A3B2-024AC73F3AA9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266-4C3B-A3B2-024AC73F3AA9}"/>
              </c:ext>
            </c:extLst>
          </c:dPt>
          <c:dPt>
            <c:idx val="15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266-4C3B-A3B2-024AC73F3AA9}"/>
              </c:ext>
            </c:extLst>
          </c:dPt>
          <c:dPt>
            <c:idx val="16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266-4C3B-A3B2-024AC73F3AA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266-4C3B-A3B2-024AC73F3AA9}"/>
              </c:ext>
            </c:extLst>
          </c:dPt>
          <c:dPt>
            <c:idx val="18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266-4C3B-A3B2-024AC73F3AA9}"/>
              </c:ext>
            </c:extLst>
          </c:dPt>
          <c:dPt>
            <c:idx val="1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266-4C3B-A3B2-024AC73F3AA9}"/>
              </c:ext>
            </c:extLst>
          </c:dPt>
          <c:dPt>
            <c:idx val="2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266-4C3B-A3B2-024AC73F3AA9}"/>
              </c:ext>
            </c:extLst>
          </c:dPt>
          <c:dPt>
            <c:idx val="21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266-4C3B-A3B2-024AC73F3AA9}"/>
              </c:ext>
            </c:extLst>
          </c:dPt>
          <c:dPt>
            <c:idx val="22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266-4C3B-A3B2-024AC73F3AA9}"/>
              </c:ext>
            </c:extLst>
          </c:dPt>
          <c:dPt>
            <c:idx val="23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266-4C3B-A3B2-024AC73F3AA9}"/>
              </c:ext>
            </c:extLst>
          </c:dPt>
          <c:dPt>
            <c:idx val="24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266-4C3B-A3B2-024AC73F3AA9}"/>
              </c:ext>
            </c:extLst>
          </c:dPt>
          <c:dPt>
            <c:idx val="2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266-4C3B-A3B2-024AC73F3AA9}"/>
              </c:ext>
            </c:extLst>
          </c:dPt>
          <c:dPt>
            <c:idx val="26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B01A-48DE-B2A0-EDE4D451B02D}"/>
              </c:ext>
            </c:extLst>
          </c:dPt>
          <c:dPt>
            <c:idx val="27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B01A-48DE-B2A0-EDE4D451B02D}"/>
              </c:ext>
            </c:extLst>
          </c:dPt>
          <c:dPt>
            <c:idx val="2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B01A-48DE-B2A0-EDE4D451B02D}"/>
              </c:ext>
            </c:extLst>
          </c:dPt>
          <c:dPt>
            <c:idx val="29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B01A-48DE-B2A0-EDE4D451B02D}"/>
              </c:ext>
            </c:extLst>
          </c:dPt>
          <c:dPt>
            <c:idx val="30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B01A-48DE-B2A0-EDE4D451B02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'Custom quantities input'!$C$14:$C$44</c:f>
              <c:strCache>
                <c:ptCount val="31"/>
                <c:pt idx="0">
                  <c:v>acoustical panel</c:v>
                </c:pt>
                <c:pt idx="1">
                  <c:v>ceiling painting</c:v>
                </c:pt>
                <c:pt idx="2">
                  <c:v>GWB ceiling</c:v>
                </c:pt>
                <c:pt idx="3">
                  <c:v>metal ceiling panel</c:v>
                </c:pt>
                <c:pt idx="4">
                  <c:v>wood slat ceiling*</c:v>
                </c:pt>
                <c:pt idx="5">
                  <c:v>carpet</c:v>
                </c:pt>
                <c:pt idx="6">
                  <c:v>concrete sealant</c:v>
                </c:pt>
                <c:pt idx="7">
                  <c:v>linoleum</c:v>
                </c:pt>
                <c:pt idx="8">
                  <c:v>sheet vinyl*</c:v>
                </c:pt>
                <c:pt idx="9">
                  <c:v>tile*</c:v>
                </c:pt>
                <c:pt idx="10">
                  <c:v>VCT*</c:v>
                </c:pt>
                <c:pt idx="11">
                  <c:v>wood flooring*</c:v>
                </c:pt>
                <c:pt idx="12">
                  <c:v>acoustical panel</c:v>
                </c:pt>
                <c:pt idx="13">
                  <c:v>interior glazing</c:v>
                </c:pt>
                <c:pt idx="14">
                  <c:v>wall painting</c:v>
                </c:pt>
                <c:pt idx="15">
                  <c:v>laminate casework*</c:v>
                </c:pt>
                <c:pt idx="16">
                  <c:v>solid surface countertop*</c:v>
                </c:pt>
                <c:pt idx="17">
                  <c:v>ceiling panel suspension system</c:v>
                </c:pt>
                <c:pt idx="18">
                  <c:v>door type 1</c:v>
                </c:pt>
                <c:pt idx="19">
                  <c:v>door type 2</c:v>
                </c:pt>
                <c:pt idx="20">
                  <c:v>door type 3</c:v>
                </c:pt>
                <c:pt idx="21">
                  <c:v>door type 4</c:v>
                </c:pt>
                <c:pt idx="22">
                  <c:v>door type 5</c:v>
                </c:pt>
                <c:pt idx="23">
                  <c:v>door type 6</c:v>
                </c:pt>
                <c:pt idx="24">
                  <c:v>interior glazing</c:v>
                </c:pt>
                <c:pt idx="25">
                  <c:v>operable partition*</c:v>
                </c:pt>
                <c:pt idx="26">
                  <c:v>partition wall</c:v>
                </c:pt>
                <c:pt idx="27">
                  <c:v>wall rubber base*</c:v>
                </c:pt>
                <c:pt idx="28">
                  <c:v>basic office</c:v>
                </c:pt>
                <c:pt idx="29">
                  <c:v>chair</c:v>
                </c:pt>
                <c:pt idx="30">
                  <c:v>cubicle</c:v>
                </c:pt>
              </c:strCache>
            </c:strRef>
          </c:cat>
          <c:val>
            <c:numRef>
              <c:f>'Custom quantities input'!$Z$14:$Z$44</c:f>
              <c:numCache>
                <c:formatCode>0.00E+00</c:formatCode>
                <c:ptCount val="31"/>
                <c:pt idx="0">
                  <c:v>6.8954083338752001E-8</c:v>
                </c:pt>
                <c:pt idx="1">
                  <c:v>1.4607656370992339E-11</c:v>
                </c:pt>
                <c:pt idx="2">
                  <c:v>3.2459387393416621E-10</c:v>
                </c:pt>
                <c:pt idx="3">
                  <c:v>3.829334797883662E-8</c:v>
                </c:pt>
                <c:pt idx="4">
                  <c:v>0</c:v>
                </c:pt>
                <c:pt idx="5">
                  <c:v>1.1325378480832263E-9</c:v>
                </c:pt>
                <c:pt idx="6">
                  <c:v>3.0672738609051428E-12</c:v>
                </c:pt>
                <c:pt idx="7">
                  <c:v>2.5411983194527068E-10</c:v>
                </c:pt>
                <c:pt idx="8">
                  <c:v>3.3481207428613925E-10</c:v>
                </c:pt>
                <c:pt idx="9">
                  <c:v>0</c:v>
                </c:pt>
                <c:pt idx="10">
                  <c:v>2.4714634146341465E-10</c:v>
                </c:pt>
                <c:pt idx="11">
                  <c:v>0</c:v>
                </c:pt>
                <c:pt idx="12">
                  <c:v>2.70833679666048E-8</c:v>
                </c:pt>
                <c:pt idx="13">
                  <c:v>1.0088333771713407E-10</c:v>
                </c:pt>
                <c:pt idx="14">
                  <c:v>4.8464162803596619E-11</c:v>
                </c:pt>
                <c:pt idx="15">
                  <c:v>4.9692579849567193E-10</c:v>
                </c:pt>
                <c:pt idx="16">
                  <c:v>4.1006720949831468E-7</c:v>
                </c:pt>
                <c:pt idx="17">
                  <c:v>9.4401179121951238E-8</c:v>
                </c:pt>
                <c:pt idx="18">
                  <c:v>8.4212800000000004E-8</c:v>
                </c:pt>
                <c:pt idx="19">
                  <c:v>3.598186495313214E-7</c:v>
                </c:pt>
                <c:pt idx="20">
                  <c:v>1.2724783933301458E-8</c:v>
                </c:pt>
                <c:pt idx="21">
                  <c:v>1.8576322098835199E-8</c:v>
                </c:pt>
                <c:pt idx="22">
                  <c:v>1.2978660112437599E-7</c:v>
                </c:pt>
                <c:pt idx="23">
                  <c:v>3.9684400749583999E-9</c:v>
                </c:pt>
                <c:pt idx="24">
                  <c:v>4.379025653590298E-11</c:v>
                </c:pt>
                <c:pt idx="25">
                  <c:v>1.8724353132493682E-7</c:v>
                </c:pt>
                <c:pt idx="26">
                  <c:v>1.1130920313343114E-7</c:v>
                </c:pt>
                <c:pt idx="27">
                  <c:v>2.7192711197621953E-11</c:v>
                </c:pt>
                <c:pt idx="28">
                  <c:v>1.9430398572278411E-7</c:v>
                </c:pt>
                <c:pt idx="29">
                  <c:v>7.1373365466666662E-8</c:v>
                </c:pt>
                <c:pt idx="30">
                  <c:v>2.6248103807257592E-6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7266-4C3B-A3B2-024AC73F3AA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'Custom quantities input'!$AA$13</c:f>
          <c:strCache>
            <c:ptCount val="1"/>
            <c:pt idx="0">
              <c:v>SFP* [kg O₃eq/m2]</c:v>
            </c:pt>
          </c:strCache>
        </c:strRef>
      </c:tx>
      <c:layout>
        <c:manualLayout>
          <c:xMode val="edge"/>
          <c:yMode val="edge"/>
          <c:x val="1.3395669291338582E-2"/>
          <c:y val="9.14285385184113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'Custom quantities input'!$AA$13</c:f>
              <c:strCache>
                <c:ptCount val="1"/>
                <c:pt idx="0">
                  <c:v>SFP* [kg O₃eq/m2]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28-4929-8991-8B0F7005DFA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28-4929-8991-8B0F7005DFA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28-4929-8991-8B0F7005DFA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28-4929-8991-8B0F7005DFA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28-4929-8991-8B0F7005DFAA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28-4929-8991-8B0F7005DFAA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228-4929-8991-8B0F7005DFAA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28-4929-8991-8B0F7005DFAA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228-4929-8991-8B0F7005DFAA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228-4929-8991-8B0F7005DFAA}"/>
              </c:ext>
            </c:extLst>
          </c:dPt>
          <c:dPt>
            <c:idx val="10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228-4929-8991-8B0F7005DFA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228-4929-8991-8B0F7005DFAA}"/>
              </c:ext>
            </c:extLst>
          </c:dPt>
          <c:dPt>
            <c:idx val="1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228-4929-8991-8B0F7005DFAA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228-4929-8991-8B0F7005DFAA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228-4929-8991-8B0F7005DFAA}"/>
              </c:ext>
            </c:extLst>
          </c:dPt>
          <c:dPt>
            <c:idx val="15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228-4929-8991-8B0F7005DFAA}"/>
              </c:ext>
            </c:extLst>
          </c:dPt>
          <c:dPt>
            <c:idx val="16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228-4929-8991-8B0F7005DFA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228-4929-8991-8B0F7005DFAA}"/>
              </c:ext>
            </c:extLst>
          </c:dPt>
          <c:dPt>
            <c:idx val="18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228-4929-8991-8B0F7005DFAA}"/>
              </c:ext>
            </c:extLst>
          </c:dPt>
          <c:dPt>
            <c:idx val="1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228-4929-8991-8B0F7005DFAA}"/>
              </c:ext>
            </c:extLst>
          </c:dPt>
          <c:dPt>
            <c:idx val="2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B228-4929-8991-8B0F7005DFAA}"/>
              </c:ext>
            </c:extLst>
          </c:dPt>
          <c:dPt>
            <c:idx val="21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B228-4929-8991-8B0F7005DFAA}"/>
              </c:ext>
            </c:extLst>
          </c:dPt>
          <c:dPt>
            <c:idx val="22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B228-4929-8991-8B0F7005DFA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B228-4929-8991-8B0F7005DFAA}"/>
              </c:ext>
            </c:extLst>
          </c:dPt>
          <c:dPt>
            <c:idx val="24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B228-4929-8991-8B0F7005DFAA}"/>
              </c:ext>
            </c:extLst>
          </c:dPt>
          <c:dPt>
            <c:idx val="2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B228-4929-8991-8B0F7005DFAA}"/>
              </c:ext>
            </c:extLst>
          </c:dPt>
          <c:dPt>
            <c:idx val="26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8CC0-421A-8014-9BECE697384B}"/>
              </c:ext>
            </c:extLst>
          </c:dPt>
          <c:dPt>
            <c:idx val="27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8CC0-421A-8014-9BECE697384B}"/>
              </c:ext>
            </c:extLst>
          </c:dPt>
          <c:dPt>
            <c:idx val="2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8CC0-421A-8014-9BECE697384B}"/>
              </c:ext>
            </c:extLst>
          </c:dPt>
          <c:dPt>
            <c:idx val="29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8CC0-421A-8014-9BECE697384B}"/>
              </c:ext>
            </c:extLst>
          </c:dPt>
          <c:dPt>
            <c:idx val="30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8CC0-421A-8014-9BECE697384B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'Custom quantities input'!$C$14:$C$44</c:f>
              <c:strCache>
                <c:ptCount val="31"/>
                <c:pt idx="0">
                  <c:v>acoustical panel</c:v>
                </c:pt>
                <c:pt idx="1">
                  <c:v>ceiling painting</c:v>
                </c:pt>
                <c:pt idx="2">
                  <c:v>GWB ceiling</c:v>
                </c:pt>
                <c:pt idx="3">
                  <c:v>metal ceiling panel</c:v>
                </c:pt>
                <c:pt idx="4">
                  <c:v>wood slat ceiling*</c:v>
                </c:pt>
                <c:pt idx="5">
                  <c:v>carpet</c:v>
                </c:pt>
                <c:pt idx="6">
                  <c:v>concrete sealant</c:v>
                </c:pt>
                <c:pt idx="7">
                  <c:v>linoleum</c:v>
                </c:pt>
                <c:pt idx="8">
                  <c:v>sheet vinyl*</c:v>
                </c:pt>
                <c:pt idx="9">
                  <c:v>tile*</c:v>
                </c:pt>
                <c:pt idx="10">
                  <c:v>VCT*</c:v>
                </c:pt>
                <c:pt idx="11">
                  <c:v>wood flooring*</c:v>
                </c:pt>
                <c:pt idx="12">
                  <c:v>acoustical panel</c:v>
                </c:pt>
                <c:pt idx="13">
                  <c:v>interior glazing</c:v>
                </c:pt>
                <c:pt idx="14">
                  <c:v>wall painting</c:v>
                </c:pt>
                <c:pt idx="15">
                  <c:v>laminate casework*</c:v>
                </c:pt>
                <c:pt idx="16">
                  <c:v>solid surface countertop*</c:v>
                </c:pt>
                <c:pt idx="17">
                  <c:v>ceiling panel suspension system</c:v>
                </c:pt>
                <c:pt idx="18">
                  <c:v>door type 1</c:v>
                </c:pt>
                <c:pt idx="19">
                  <c:v>door type 2</c:v>
                </c:pt>
                <c:pt idx="20">
                  <c:v>door type 3</c:v>
                </c:pt>
                <c:pt idx="21">
                  <c:v>door type 4</c:v>
                </c:pt>
                <c:pt idx="22">
                  <c:v>door type 5</c:v>
                </c:pt>
                <c:pt idx="23">
                  <c:v>door type 6</c:v>
                </c:pt>
                <c:pt idx="24">
                  <c:v>interior glazing</c:v>
                </c:pt>
                <c:pt idx="25">
                  <c:v>operable partition*</c:v>
                </c:pt>
                <c:pt idx="26">
                  <c:v>partition wall</c:v>
                </c:pt>
                <c:pt idx="27">
                  <c:v>wall rubber base*</c:v>
                </c:pt>
                <c:pt idx="28">
                  <c:v>basic office</c:v>
                </c:pt>
                <c:pt idx="29">
                  <c:v>chair</c:v>
                </c:pt>
                <c:pt idx="30">
                  <c:v>cubicle</c:v>
                </c:pt>
              </c:strCache>
            </c:strRef>
          </c:cat>
          <c:val>
            <c:numRef>
              <c:f>'Custom quantities input'!$AA$14:$AA$44</c:f>
              <c:numCache>
                <c:formatCode>0.00E+00</c:formatCode>
                <c:ptCount val="31"/>
                <c:pt idx="0">
                  <c:v>0.21439821540846934</c:v>
                </c:pt>
                <c:pt idx="1">
                  <c:v>7.2073018218112E-3</c:v>
                </c:pt>
                <c:pt idx="2">
                  <c:v>8.4314482946658748E-2</c:v>
                </c:pt>
                <c:pt idx="3">
                  <c:v>0.36165273095621292</c:v>
                </c:pt>
                <c:pt idx="4">
                  <c:v>0.102839058</c:v>
                </c:pt>
                <c:pt idx="5">
                  <c:v>0.36505103452779736</c:v>
                </c:pt>
                <c:pt idx="6">
                  <c:v>8.6841147423085709E-4</c:v>
                </c:pt>
                <c:pt idx="7">
                  <c:v>1.7613596817370614E-2</c:v>
                </c:pt>
                <c:pt idx="8">
                  <c:v>0</c:v>
                </c:pt>
                <c:pt idx="9">
                  <c:v>0</c:v>
                </c:pt>
                <c:pt idx="10">
                  <c:v>7.5609756097560991E-3</c:v>
                </c:pt>
                <c:pt idx="11">
                  <c:v>0</c:v>
                </c:pt>
                <c:pt idx="12">
                  <c:v>8.4210034825126387E-2</c:v>
                </c:pt>
                <c:pt idx="13">
                  <c:v>0.31984682710166096</c:v>
                </c:pt>
                <c:pt idx="14">
                  <c:v>2.3911833629968383E-2</c:v>
                </c:pt>
                <c:pt idx="15">
                  <c:v>2.2289053160000002E-2</c:v>
                </c:pt>
                <c:pt idx="16">
                  <c:v>0</c:v>
                </c:pt>
                <c:pt idx="17">
                  <c:v>0.46243820853658546</c:v>
                </c:pt>
                <c:pt idx="18">
                  <c:v>8.5439199999999993E-2</c:v>
                </c:pt>
                <c:pt idx="19">
                  <c:v>0.49227951889799998</c:v>
                </c:pt>
                <c:pt idx="20">
                  <c:v>1.3877089597707868E-2</c:v>
                </c:pt>
                <c:pt idx="21">
                  <c:v>7.7055593663999999E-2</c:v>
                </c:pt>
                <c:pt idx="22">
                  <c:v>0.15285728231999998</c:v>
                </c:pt>
                <c:pt idx="23">
                  <c:v>7.0244854879999994E-3</c:v>
                </c:pt>
                <c:pt idx="24">
                  <c:v>0.13883536100131952</c:v>
                </c:pt>
                <c:pt idx="25">
                  <c:v>0</c:v>
                </c:pt>
                <c:pt idx="26">
                  <c:v>0.36833836959629113</c:v>
                </c:pt>
                <c:pt idx="27">
                  <c:v>0</c:v>
                </c:pt>
                <c:pt idx="28">
                  <c:v>0.14616299821534801</c:v>
                </c:pt>
                <c:pt idx="29">
                  <c:v>0.72566046666666673</c:v>
                </c:pt>
                <c:pt idx="30">
                  <c:v>3.0821637046400956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B228-4929-8991-8B0F7005DFA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'Custom quantities input'!$AB$13</c:f>
          <c:strCache>
            <c:ptCount val="1"/>
            <c:pt idx="0">
              <c:v>Energy [MJ/m2]</c:v>
            </c:pt>
          </c:strCache>
        </c:strRef>
      </c:tx>
      <c:layout>
        <c:manualLayout>
          <c:xMode val="edge"/>
          <c:yMode val="edge"/>
          <c:x val="1.3395669291338582E-2"/>
          <c:y val="9.14285385184113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'Custom quantities input'!$AB$13</c:f>
              <c:strCache>
                <c:ptCount val="1"/>
                <c:pt idx="0">
                  <c:v>Energy [MJ/m2]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77-4EE5-B52D-BEE090291BB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77-4EE5-B52D-BEE090291BB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77-4EE5-B52D-BEE090291BBE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77-4EE5-B52D-BEE090291BBE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77-4EE5-B52D-BEE090291BBE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77-4EE5-B52D-BEE090291BBE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877-4EE5-B52D-BEE090291BBE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877-4EE5-B52D-BEE090291BBE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877-4EE5-B52D-BEE090291BBE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877-4EE5-B52D-BEE090291BBE}"/>
              </c:ext>
            </c:extLst>
          </c:dPt>
          <c:dPt>
            <c:idx val="10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877-4EE5-B52D-BEE090291BB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877-4EE5-B52D-BEE090291BBE}"/>
              </c:ext>
            </c:extLst>
          </c:dPt>
          <c:dPt>
            <c:idx val="1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877-4EE5-B52D-BEE090291BBE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877-4EE5-B52D-BEE090291BBE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877-4EE5-B52D-BEE090291BBE}"/>
              </c:ext>
            </c:extLst>
          </c:dPt>
          <c:dPt>
            <c:idx val="15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877-4EE5-B52D-BEE090291BBE}"/>
              </c:ext>
            </c:extLst>
          </c:dPt>
          <c:dPt>
            <c:idx val="16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877-4EE5-B52D-BEE090291BB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877-4EE5-B52D-BEE090291BBE}"/>
              </c:ext>
            </c:extLst>
          </c:dPt>
          <c:dPt>
            <c:idx val="18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877-4EE5-B52D-BEE090291BBE}"/>
              </c:ext>
            </c:extLst>
          </c:dPt>
          <c:dPt>
            <c:idx val="1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877-4EE5-B52D-BEE090291BBE}"/>
              </c:ext>
            </c:extLst>
          </c:dPt>
          <c:dPt>
            <c:idx val="2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877-4EE5-B52D-BEE090291BBE}"/>
              </c:ext>
            </c:extLst>
          </c:dPt>
          <c:dPt>
            <c:idx val="21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877-4EE5-B52D-BEE090291BBE}"/>
              </c:ext>
            </c:extLst>
          </c:dPt>
          <c:dPt>
            <c:idx val="22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6877-4EE5-B52D-BEE090291BBE}"/>
              </c:ext>
            </c:extLst>
          </c:dPt>
          <c:dPt>
            <c:idx val="23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6877-4EE5-B52D-BEE090291BBE}"/>
              </c:ext>
            </c:extLst>
          </c:dPt>
          <c:dPt>
            <c:idx val="24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6877-4EE5-B52D-BEE090291BBE}"/>
              </c:ext>
            </c:extLst>
          </c:dPt>
          <c:dPt>
            <c:idx val="2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6877-4EE5-B52D-BEE090291BBE}"/>
              </c:ext>
            </c:extLst>
          </c:dPt>
          <c:dPt>
            <c:idx val="26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3C80-4C56-B980-ED68693229C6}"/>
              </c:ext>
            </c:extLst>
          </c:dPt>
          <c:dPt>
            <c:idx val="27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3C80-4C56-B980-ED68693229C6}"/>
              </c:ext>
            </c:extLst>
          </c:dPt>
          <c:dPt>
            <c:idx val="2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3C80-4C56-B980-ED68693229C6}"/>
              </c:ext>
            </c:extLst>
          </c:dPt>
          <c:dPt>
            <c:idx val="29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3C80-4C56-B980-ED68693229C6}"/>
              </c:ext>
            </c:extLst>
          </c:dPt>
          <c:dPt>
            <c:idx val="30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3C80-4C56-B980-ED68693229C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'Custom quantities input'!$C$14:$C$44</c:f>
              <c:strCache>
                <c:ptCount val="31"/>
                <c:pt idx="0">
                  <c:v>acoustical panel</c:v>
                </c:pt>
                <c:pt idx="1">
                  <c:v>ceiling painting</c:v>
                </c:pt>
                <c:pt idx="2">
                  <c:v>GWB ceiling</c:v>
                </c:pt>
                <c:pt idx="3">
                  <c:v>metal ceiling panel</c:v>
                </c:pt>
                <c:pt idx="4">
                  <c:v>wood slat ceiling*</c:v>
                </c:pt>
                <c:pt idx="5">
                  <c:v>carpet</c:v>
                </c:pt>
                <c:pt idx="6">
                  <c:v>concrete sealant</c:v>
                </c:pt>
                <c:pt idx="7">
                  <c:v>linoleum</c:v>
                </c:pt>
                <c:pt idx="8">
                  <c:v>sheet vinyl*</c:v>
                </c:pt>
                <c:pt idx="9">
                  <c:v>tile*</c:v>
                </c:pt>
                <c:pt idx="10">
                  <c:v>VCT*</c:v>
                </c:pt>
                <c:pt idx="11">
                  <c:v>wood flooring*</c:v>
                </c:pt>
                <c:pt idx="12">
                  <c:v>acoustical panel</c:v>
                </c:pt>
                <c:pt idx="13">
                  <c:v>interior glazing</c:v>
                </c:pt>
                <c:pt idx="14">
                  <c:v>wall painting</c:v>
                </c:pt>
                <c:pt idx="15">
                  <c:v>laminate casework*</c:v>
                </c:pt>
                <c:pt idx="16">
                  <c:v>solid surface countertop*</c:v>
                </c:pt>
                <c:pt idx="17">
                  <c:v>ceiling panel suspension system</c:v>
                </c:pt>
                <c:pt idx="18">
                  <c:v>door type 1</c:v>
                </c:pt>
                <c:pt idx="19">
                  <c:v>door type 2</c:v>
                </c:pt>
                <c:pt idx="20">
                  <c:v>door type 3</c:v>
                </c:pt>
                <c:pt idx="21">
                  <c:v>door type 4</c:v>
                </c:pt>
                <c:pt idx="22">
                  <c:v>door type 5</c:v>
                </c:pt>
                <c:pt idx="23">
                  <c:v>door type 6</c:v>
                </c:pt>
                <c:pt idx="24">
                  <c:v>interior glazing</c:v>
                </c:pt>
                <c:pt idx="25">
                  <c:v>operable partition*</c:v>
                </c:pt>
                <c:pt idx="26">
                  <c:v>partition wall</c:v>
                </c:pt>
                <c:pt idx="27">
                  <c:v>wall rubber base*</c:v>
                </c:pt>
                <c:pt idx="28">
                  <c:v>basic office</c:v>
                </c:pt>
                <c:pt idx="29">
                  <c:v>chair</c:v>
                </c:pt>
                <c:pt idx="30">
                  <c:v>cubicle</c:v>
                </c:pt>
              </c:strCache>
            </c:strRef>
          </c:cat>
          <c:val>
            <c:numRef>
              <c:f>'Custom quantities input'!$AB$14:$AB$44</c:f>
              <c:numCache>
                <c:formatCode>0.00E+00</c:formatCode>
                <c:ptCount val="31"/>
                <c:pt idx="0">
                  <c:v>91.561979515392011</c:v>
                </c:pt>
                <c:pt idx="1">
                  <c:v>2.4324643648612803</c:v>
                </c:pt>
                <c:pt idx="2">
                  <c:v>5.7973242613523714</c:v>
                </c:pt>
                <c:pt idx="3">
                  <c:v>104.52248406817901</c:v>
                </c:pt>
                <c:pt idx="4">
                  <c:v>42.750894312</c:v>
                </c:pt>
                <c:pt idx="5">
                  <c:v>174.82865810216802</c:v>
                </c:pt>
                <c:pt idx="6">
                  <c:v>0.39969194775497141</c:v>
                </c:pt>
                <c:pt idx="7">
                  <c:v>3.8117974791790608</c:v>
                </c:pt>
                <c:pt idx="8">
                  <c:v>2.2307620092207023</c:v>
                </c:pt>
                <c:pt idx="9">
                  <c:v>27.030756878346221</c:v>
                </c:pt>
                <c:pt idx="10">
                  <c:v>3.3780487804878052</c:v>
                </c:pt>
                <c:pt idx="11">
                  <c:v>17.541109468290692</c:v>
                </c:pt>
                <c:pt idx="12">
                  <c:v>35.963160742540801</c:v>
                </c:pt>
                <c:pt idx="13">
                  <c:v>42.182959206567141</c:v>
                </c:pt>
                <c:pt idx="14">
                  <c:v>8.070243850114327</c:v>
                </c:pt>
                <c:pt idx="15">
                  <c:v>20.827677723820003</c:v>
                </c:pt>
                <c:pt idx="16">
                  <c:v>0.6306777959547889</c:v>
                </c:pt>
                <c:pt idx="17">
                  <c:v>96.984454631707322</c:v>
                </c:pt>
                <c:pt idx="18">
                  <c:v>47.615271999999997</c:v>
                </c:pt>
                <c:pt idx="19">
                  <c:v>220.12324615019998</c:v>
                </c:pt>
                <c:pt idx="20">
                  <c:v>7.3223893707161052</c:v>
                </c:pt>
                <c:pt idx="21">
                  <c:v>18.181315353599999</c:v>
                </c:pt>
                <c:pt idx="22">
                  <c:v>76.159765367999995</c:v>
                </c:pt>
                <c:pt idx="23">
                  <c:v>2.0614576912000002</c:v>
                </c:pt>
                <c:pt idx="24">
                  <c:v>18.310284402747076</c:v>
                </c:pt>
                <c:pt idx="25">
                  <c:v>41.135131505800118</c:v>
                </c:pt>
                <c:pt idx="26">
                  <c:v>66.761620815919613</c:v>
                </c:pt>
                <c:pt idx="27">
                  <c:v>14.257905505428862</c:v>
                </c:pt>
                <c:pt idx="28">
                  <c:v>49.881023200475916</c:v>
                </c:pt>
                <c:pt idx="29">
                  <c:v>757.67775273333336</c:v>
                </c:pt>
                <c:pt idx="30">
                  <c:v>894.82172070196305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6877-4EE5-B52D-BEE090291BB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'Custom quantities input'!$AC$13</c:f>
          <c:strCache>
            <c:ptCount val="1"/>
            <c:pt idx="0">
              <c:v>Mass [kg/m2]</c:v>
            </c:pt>
          </c:strCache>
        </c:strRef>
      </c:tx>
      <c:layout>
        <c:manualLayout>
          <c:xMode val="edge"/>
          <c:yMode val="edge"/>
          <c:x val="1.3395669291338582E-2"/>
          <c:y val="9.14285385184113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'Custom quantities input'!$AC$13</c:f>
              <c:strCache>
                <c:ptCount val="1"/>
                <c:pt idx="0">
                  <c:v>Mass [kg/m2]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6C-4F02-911E-6244CF8A185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6C-4F02-911E-6244CF8A185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6C-4F02-911E-6244CF8A185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6C-4F02-911E-6244CF8A185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A6C-4F02-911E-6244CF8A185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A6C-4F02-911E-6244CF8A1858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A6C-4F02-911E-6244CF8A1858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A6C-4F02-911E-6244CF8A1858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A6C-4F02-911E-6244CF8A1858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A6C-4F02-911E-6244CF8A1858}"/>
              </c:ext>
            </c:extLst>
          </c:dPt>
          <c:dPt>
            <c:idx val="10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A6C-4F02-911E-6244CF8A185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A6C-4F02-911E-6244CF8A1858}"/>
              </c:ext>
            </c:extLst>
          </c:dPt>
          <c:dPt>
            <c:idx val="1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A6C-4F02-911E-6244CF8A1858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A6C-4F02-911E-6244CF8A1858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A6C-4F02-911E-6244CF8A1858}"/>
              </c:ext>
            </c:extLst>
          </c:dPt>
          <c:dPt>
            <c:idx val="15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A6C-4F02-911E-6244CF8A1858}"/>
              </c:ext>
            </c:extLst>
          </c:dPt>
          <c:dPt>
            <c:idx val="16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A6C-4F02-911E-6244CF8A185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A6C-4F02-911E-6244CF8A1858}"/>
              </c:ext>
            </c:extLst>
          </c:dPt>
          <c:dPt>
            <c:idx val="18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A6C-4F02-911E-6244CF8A1858}"/>
              </c:ext>
            </c:extLst>
          </c:dPt>
          <c:dPt>
            <c:idx val="1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A6C-4F02-911E-6244CF8A1858}"/>
              </c:ext>
            </c:extLst>
          </c:dPt>
          <c:dPt>
            <c:idx val="2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DA6C-4F02-911E-6244CF8A1858}"/>
              </c:ext>
            </c:extLst>
          </c:dPt>
          <c:dPt>
            <c:idx val="21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DA6C-4F02-911E-6244CF8A1858}"/>
              </c:ext>
            </c:extLst>
          </c:dPt>
          <c:dPt>
            <c:idx val="22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DA6C-4F02-911E-6244CF8A185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DA6C-4F02-911E-6244CF8A1858}"/>
              </c:ext>
            </c:extLst>
          </c:dPt>
          <c:dPt>
            <c:idx val="24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DA6C-4F02-911E-6244CF8A1858}"/>
              </c:ext>
            </c:extLst>
          </c:dPt>
          <c:dPt>
            <c:idx val="2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DA6C-4F02-911E-6244CF8A1858}"/>
              </c:ext>
            </c:extLst>
          </c:dPt>
          <c:dPt>
            <c:idx val="26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2CA-434B-BE81-DC97E3F5065B}"/>
              </c:ext>
            </c:extLst>
          </c:dPt>
          <c:dPt>
            <c:idx val="27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2CA-434B-BE81-DC97E3F5065B}"/>
              </c:ext>
            </c:extLst>
          </c:dPt>
          <c:dPt>
            <c:idx val="2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12CA-434B-BE81-DC97E3F5065B}"/>
              </c:ext>
            </c:extLst>
          </c:dPt>
          <c:dPt>
            <c:idx val="29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12CA-434B-BE81-DC97E3F5065B}"/>
              </c:ext>
            </c:extLst>
          </c:dPt>
          <c:dPt>
            <c:idx val="30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12CA-434B-BE81-DC97E3F5065B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'Custom quantities input'!$C$14:$C$44</c:f>
              <c:strCache>
                <c:ptCount val="31"/>
                <c:pt idx="0">
                  <c:v>acoustical panel</c:v>
                </c:pt>
                <c:pt idx="1">
                  <c:v>ceiling painting</c:v>
                </c:pt>
                <c:pt idx="2">
                  <c:v>GWB ceiling</c:v>
                </c:pt>
                <c:pt idx="3">
                  <c:v>metal ceiling panel</c:v>
                </c:pt>
                <c:pt idx="4">
                  <c:v>wood slat ceiling*</c:v>
                </c:pt>
                <c:pt idx="5">
                  <c:v>carpet</c:v>
                </c:pt>
                <c:pt idx="6">
                  <c:v>concrete sealant</c:v>
                </c:pt>
                <c:pt idx="7">
                  <c:v>linoleum</c:v>
                </c:pt>
                <c:pt idx="8">
                  <c:v>sheet vinyl*</c:v>
                </c:pt>
                <c:pt idx="9">
                  <c:v>tile*</c:v>
                </c:pt>
                <c:pt idx="10">
                  <c:v>VCT*</c:v>
                </c:pt>
                <c:pt idx="11">
                  <c:v>wood flooring*</c:v>
                </c:pt>
                <c:pt idx="12">
                  <c:v>acoustical panel</c:v>
                </c:pt>
                <c:pt idx="13">
                  <c:v>interior glazing</c:v>
                </c:pt>
                <c:pt idx="14">
                  <c:v>wall painting</c:v>
                </c:pt>
                <c:pt idx="15">
                  <c:v>laminate casework*</c:v>
                </c:pt>
                <c:pt idx="16">
                  <c:v>solid surface countertop*</c:v>
                </c:pt>
                <c:pt idx="17">
                  <c:v>ceiling panel suspension system</c:v>
                </c:pt>
                <c:pt idx="18">
                  <c:v>door type 1</c:v>
                </c:pt>
                <c:pt idx="19">
                  <c:v>door type 2</c:v>
                </c:pt>
                <c:pt idx="20">
                  <c:v>door type 3</c:v>
                </c:pt>
                <c:pt idx="21">
                  <c:v>door type 4</c:v>
                </c:pt>
                <c:pt idx="22">
                  <c:v>door type 5</c:v>
                </c:pt>
                <c:pt idx="23">
                  <c:v>door type 6</c:v>
                </c:pt>
                <c:pt idx="24">
                  <c:v>interior glazing</c:v>
                </c:pt>
                <c:pt idx="25">
                  <c:v>operable partition*</c:v>
                </c:pt>
                <c:pt idx="26">
                  <c:v>partition wall</c:v>
                </c:pt>
                <c:pt idx="27">
                  <c:v>wall rubber base*</c:v>
                </c:pt>
                <c:pt idx="28">
                  <c:v>basic office</c:v>
                </c:pt>
                <c:pt idx="29">
                  <c:v>chair</c:v>
                </c:pt>
                <c:pt idx="30">
                  <c:v>cubicle</c:v>
                </c:pt>
              </c:strCache>
            </c:strRef>
          </c:cat>
          <c:val>
            <c:numRef>
              <c:f>'Custom quantities input'!$AC$14:$AC$44</c:f>
              <c:numCache>
                <c:formatCode>0.00E+00</c:formatCode>
                <c:ptCount val="31"/>
                <c:pt idx="0">
                  <c:v>3.767982696106666</c:v>
                </c:pt>
                <c:pt idx="1">
                  <c:v>6.4350909123314287E-2</c:v>
                </c:pt>
                <c:pt idx="2">
                  <c:v>0.65290253817172328</c:v>
                </c:pt>
                <c:pt idx="3">
                  <c:v>4.4712906763722424</c:v>
                </c:pt>
                <c:pt idx="4">
                  <c:v>1.9230750000000001</c:v>
                </c:pt>
                <c:pt idx="5">
                  <c:v>1.0995513088186666</c:v>
                </c:pt>
                <c:pt idx="6">
                  <c:v>5.5667402194285717E-2</c:v>
                </c:pt>
                <c:pt idx="7">
                  <c:v>6.7227468768590135E-2</c:v>
                </c:pt>
                <c:pt idx="8">
                  <c:v>2.8405617935752536E-2</c:v>
                </c:pt>
                <c:pt idx="9">
                  <c:v>2.7293155010004875</c:v>
                </c:pt>
                <c:pt idx="10">
                  <c:v>0.16682926829268294</c:v>
                </c:pt>
                <c:pt idx="11">
                  <c:v>1.4870334091183208</c:v>
                </c:pt>
                <c:pt idx="12">
                  <c:v>1.4799654626560002</c:v>
                </c:pt>
                <c:pt idx="13">
                  <c:v>1.845592596311332</c:v>
                </c:pt>
                <c:pt idx="14">
                  <c:v>0.21349851455328908</c:v>
                </c:pt>
                <c:pt idx="15">
                  <c:v>0.62532218769166681</c:v>
                </c:pt>
                <c:pt idx="16">
                  <c:v>4.0641761363636363E-2</c:v>
                </c:pt>
                <c:pt idx="17">
                  <c:v>3.1892290243902441</c:v>
                </c:pt>
                <c:pt idx="18">
                  <c:v>0.45370752212799997</c:v>
                </c:pt>
                <c:pt idx="19">
                  <c:v>2.6739694487899999</c:v>
                </c:pt>
                <c:pt idx="20">
                  <c:v>7.210380783011236E-2</c:v>
                </c:pt>
                <c:pt idx="21">
                  <c:v>0.31970687364</c:v>
                </c:pt>
                <c:pt idx="22">
                  <c:v>0.8216766378</c:v>
                </c:pt>
                <c:pt idx="23">
                  <c:v>3.4440513680000007E-2</c:v>
                </c:pt>
                <c:pt idx="24">
                  <c:v>0.8011131975018918</c:v>
                </c:pt>
                <c:pt idx="25">
                  <c:v>2.3118484254164193</c:v>
                </c:pt>
                <c:pt idx="26">
                  <c:v>5.7777363874035084</c:v>
                </c:pt>
                <c:pt idx="27">
                  <c:v>0.20683714758130081</c:v>
                </c:pt>
                <c:pt idx="28">
                  <c:v>0.80131257452007176</c:v>
                </c:pt>
                <c:pt idx="29">
                  <c:v>3.8466477999999995</c:v>
                </c:pt>
                <c:pt idx="30">
                  <c:v>12.84234876933373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DA6C-4F02-911E-6244CF8A185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[CLF TI EC Calculator.xlsx]Custom quantities results!PivotTable1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'Custom quantities results'!$G$10</c:f>
              <c:strCache>
                <c:ptCount val="1"/>
                <c:pt idx="0">
                  <c:v>wood slat ceiling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0">
                  <c:v>1.2886350750000002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8-481B-92F7-FB176893E31C}"/>
            </c:ext>
          </c:extLst>
        </c:ser>
        <c:ser>
          <c:idx val="1"/>
          <c:order val="1"/>
          <c:tx>
            <c:strRef>
              <c:f>'Custom quantities results'!$G$10</c:f>
              <c:strCache>
                <c:ptCount val="1"/>
                <c:pt idx="0">
                  <c:v>wood flooring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1">
                  <c:v>0.54320855127609879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E8-481B-92F7-FB176893E31C}"/>
            </c:ext>
          </c:extLst>
        </c:ser>
        <c:ser>
          <c:idx val="2"/>
          <c:order val="2"/>
          <c:tx>
            <c:strRef>
              <c:f>'Custom quantities results'!$G$10</c:f>
              <c:strCache>
                <c:ptCount val="1"/>
                <c:pt idx="0">
                  <c:v>wall rubber base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6">
                  <c:v>0.62429454763008119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E8-481B-92F7-FB176893E31C}"/>
            </c:ext>
          </c:extLst>
        </c:ser>
        <c:ser>
          <c:idx val="3"/>
          <c:order val="3"/>
          <c:tx>
            <c:strRef>
              <c:f>'Custom quantities results'!$G$10</c:f>
              <c:strCache>
                <c:ptCount val="1"/>
                <c:pt idx="0">
                  <c:v>wall painting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2">
                  <c:v>0.3824920146371199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E8-481B-92F7-FB176893E31C}"/>
            </c:ext>
          </c:extLst>
        </c:ser>
        <c:ser>
          <c:idx val="4"/>
          <c:order val="4"/>
          <c:tx>
            <c:strRef>
              <c:f>'Custom quantities results'!$G$10</c:f>
              <c:strCache>
                <c:ptCount val="1"/>
                <c:pt idx="0">
                  <c:v>VCT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1">
                  <c:v>0.1531707317073171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E8-481B-92F7-FB176893E31C}"/>
            </c:ext>
          </c:extLst>
        </c:ser>
        <c:ser>
          <c:idx val="5"/>
          <c:order val="5"/>
          <c:tx>
            <c:strRef>
              <c:f>'Custom quantities results'!$G$10</c:f>
              <c:strCache>
                <c:ptCount val="1"/>
                <c:pt idx="0">
                  <c:v>tile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1">
                  <c:v>1.7190062091017255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E8-481B-92F7-FB176893E31C}"/>
            </c:ext>
          </c:extLst>
        </c:ser>
        <c:ser>
          <c:idx val="6"/>
          <c:order val="6"/>
          <c:tx>
            <c:strRef>
              <c:f>'Custom quantities results'!$G$10</c:f>
              <c:strCache>
                <c:ptCount val="1"/>
                <c:pt idx="0">
                  <c:v>table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7">
                  <c:v>11.758915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E8-481B-92F7-FB176893E31C}"/>
            </c:ext>
          </c:extLst>
        </c:ser>
        <c:ser>
          <c:idx val="7"/>
          <c:order val="7"/>
          <c:tx>
            <c:strRef>
              <c:f>'Custom quantities results'!$G$10</c:f>
              <c:strCache>
                <c:ptCount val="1"/>
                <c:pt idx="0">
                  <c:v>solid surface countertop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3">
                  <c:v>2.3580764178068616E-2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E8-481B-92F7-FB176893E31C}"/>
            </c:ext>
          </c:extLst>
        </c:ser>
        <c:ser>
          <c:idx val="8"/>
          <c:order val="8"/>
          <c:tx>
            <c:strRef>
              <c:f>'Custom quantities results'!$G$10</c:f>
              <c:strCache>
                <c:ptCount val="1"/>
                <c:pt idx="0">
                  <c:v>sofa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7">
                  <c:v>1.06052716649584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E8-481B-92F7-FB176893E31C}"/>
            </c:ext>
          </c:extLst>
        </c:ser>
        <c:ser>
          <c:idx val="9"/>
          <c:order val="9"/>
          <c:tx>
            <c:strRef>
              <c:f>'Custom quantities results'!$G$10</c:f>
              <c:strCache>
                <c:ptCount val="1"/>
                <c:pt idx="0">
                  <c:v>sheet vinyl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1">
                  <c:v>7.3777048631766803E-2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BE8-481B-92F7-FB176893E31C}"/>
            </c:ext>
          </c:extLst>
        </c:ser>
        <c:ser>
          <c:idx val="10"/>
          <c:order val="10"/>
          <c:tx>
            <c:strRef>
              <c:f>'Custom quantities results'!$G$10</c:f>
              <c:strCache>
                <c:ptCount val="1"/>
                <c:pt idx="0">
                  <c:v>server racks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8">
                  <c:v>0.28811520000000002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E8-481B-92F7-FB176893E31C}"/>
            </c:ext>
          </c:extLst>
        </c:ser>
        <c:ser>
          <c:idx val="11"/>
          <c:order val="11"/>
          <c:tx>
            <c:strRef>
              <c:f>'Custom quantities results'!$G$10</c:f>
              <c:strCache>
                <c:ptCount val="1"/>
                <c:pt idx="0">
                  <c:v>partition wall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6">
                  <c:v>4.8709676195526939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BE8-481B-92F7-FB176893E31C}"/>
            </c:ext>
          </c:extLst>
        </c:ser>
        <c:ser>
          <c:idx val="12"/>
          <c:order val="12"/>
          <c:tx>
            <c:strRef>
              <c:f>'Custom quantities results'!$G$10</c:f>
              <c:strCache>
                <c:ptCount val="1"/>
                <c:pt idx="0">
                  <c:v>operable partition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6">
                  <c:v>1.7034653439173111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E8-481B-92F7-FB176893E31C}"/>
            </c:ext>
          </c:extLst>
        </c:ser>
        <c:ser>
          <c:idx val="13"/>
          <c:order val="13"/>
          <c:tx>
            <c:strRef>
              <c:f>'Custom quantities results'!$G$10</c:f>
              <c:strCache>
                <c:ptCount val="1"/>
                <c:pt idx="0">
                  <c:v>metal ceiling panel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0">
                  <c:v>6.8368717324935471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BE8-481B-92F7-FB176893E31C}"/>
            </c:ext>
          </c:extLst>
        </c:ser>
        <c:ser>
          <c:idx val="14"/>
          <c:order val="14"/>
          <c:tx>
            <c:strRef>
              <c:f>'Custom quantities results'!$G$10</c:f>
              <c:strCache>
                <c:ptCount val="1"/>
                <c:pt idx="0">
                  <c:v>linoleum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1">
                  <c:v>6.426946014277217E-2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E8-481B-92F7-FB176893E31C}"/>
            </c:ext>
          </c:extLst>
        </c:ser>
        <c:ser>
          <c:idx val="15"/>
          <c:order val="15"/>
          <c:tx>
            <c:strRef>
              <c:f>'Custom quantities results'!$G$10</c:f>
              <c:strCache>
                <c:ptCount val="1"/>
                <c:pt idx="0">
                  <c:v>laminate casework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3">
                  <c:v>0.7708170500218835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BE8-481B-92F7-FB176893E31C}"/>
            </c:ext>
          </c:extLst>
        </c:ser>
        <c:ser>
          <c:idx val="16"/>
          <c:order val="16"/>
          <c:tx>
            <c:strRef>
              <c:f>'Custom quantities results'!$G$10</c:f>
              <c:strCache>
                <c:ptCount val="1"/>
                <c:pt idx="0">
                  <c:v>interior glazing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2">
                  <c:v>3.2288730484209172</c:v>
                </c:pt>
                <c:pt idx="6">
                  <c:v>1.4015513593400946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BE8-481B-92F7-FB176893E31C}"/>
            </c:ext>
          </c:extLst>
        </c:ser>
        <c:ser>
          <c:idx val="17"/>
          <c:order val="17"/>
          <c:tx>
            <c:strRef>
              <c:f>'Custom quantities results'!$G$10</c:f>
              <c:strCache>
                <c:ptCount val="1"/>
                <c:pt idx="0">
                  <c:v>GWB ceiling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0">
                  <c:v>0.37147903033908386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BE8-481B-92F7-FB176893E31C}"/>
            </c:ext>
          </c:extLst>
        </c:ser>
        <c:ser>
          <c:idx val="18"/>
          <c:order val="18"/>
          <c:tx>
            <c:strRef>
              <c:f>'Custom quantities results'!$G$10</c:f>
              <c:strCache>
                <c:ptCount val="1"/>
                <c:pt idx="0">
                  <c:v>door type 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5">
                  <c:v>0.12540650144000001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BE8-481B-92F7-FB176893E31C}"/>
            </c:ext>
          </c:extLst>
        </c:ser>
        <c:ser>
          <c:idx val="19"/>
          <c:order val="19"/>
          <c:tx>
            <c:strRef>
              <c:f>'Custom quantities results'!$G$10</c:f>
              <c:strCache>
                <c:ptCount val="1"/>
                <c:pt idx="0">
                  <c:v>door type 5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5">
                  <c:v>2.5890975215999998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BE8-481B-92F7-FB176893E31C}"/>
            </c:ext>
          </c:extLst>
        </c:ser>
        <c:ser>
          <c:idx val="20"/>
          <c:order val="20"/>
          <c:tx>
            <c:strRef>
              <c:f>'Custom quantities results'!$G$10</c:f>
              <c:strCache>
                <c:ptCount val="1"/>
                <c:pt idx="0">
                  <c:v>door type 4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5">
                  <c:v>1.1621820403199998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BE8-481B-92F7-FB176893E31C}"/>
            </c:ext>
          </c:extLst>
        </c:ser>
        <c:ser>
          <c:idx val="21"/>
          <c:order val="21"/>
          <c:tx>
            <c:strRef>
              <c:f>'Custom quantities results'!$G$10</c:f>
              <c:strCache>
                <c:ptCount val="1"/>
                <c:pt idx="0">
                  <c:v>door type 3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5">
                  <c:v>0.24682606666456933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BE8-481B-92F7-FB176893E31C}"/>
            </c:ext>
          </c:extLst>
        </c:ser>
        <c:ser>
          <c:idx val="22"/>
          <c:order val="22"/>
          <c:tx>
            <c:strRef>
              <c:f>'Custom quantities results'!$G$10</c:f>
              <c:strCache>
                <c:ptCount val="1"/>
                <c:pt idx="0">
                  <c:v>door type 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5">
                  <c:v>7.8667663172400006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E8-481B-92F7-FB176893E31C}"/>
            </c:ext>
          </c:extLst>
        </c:ser>
        <c:ser>
          <c:idx val="23"/>
          <c:order val="23"/>
          <c:tx>
            <c:strRef>
              <c:f>'Custom quantities results'!$G$10</c:f>
              <c:strCache>
                <c:ptCount val="1"/>
                <c:pt idx="0">
                  <c:v>door type 1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5">
                  <c:v>1.54176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BE8-481B-92F7-FB176893E31C}"/>
            </c:ext>
          </c:extLst>
        </c:ser>
        <c:ser>
          <c:idx val="24"/>
          <c:order val="24"/>
          <c:tx>
            <c:strRef>
              <c:f>'Custom quantities results'!$G$10</c:f>
              <c:strCache>
                <c:ptCount val="1"/>
                <c:pt idx="0">
                  <c:v>cubicle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7">
                  <c:v>51.700810529446763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BE8-481B-92F7-FB176893E31C}"/>
            </c:ext>
          </c:extLst>
        </c:ser>
        <c:ser>
          <c:idx val="25"/>
          <c:order val="25"/>
          <c:tx>
            <c:strRef>
              <c:f>'Custom quantities results'!$G$10</c:f>
              <c:strCache>
                <c:ptCount val="1"/>
                <c:pt idx="0">
                  <c:v>concrete sealant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1">
                  <c:v>1.8982584148251432E-2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BE8-481B-92F7-FB176893E31C}"/>
            </c:ext>
          </c:extLst>
        </c:ser>
        <c:ser>
          <c:idx val="26"/>
          <c:order val="26"/>
          <c:tx>
            <c:strRef>
              <c:f>'Custom quantities results'!$G$10</c:f>
              <c:strCache>
                <c:ptCount val="1"/>
                <c:pt idx="0">
                  <c:v>chair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7">
                  <c:v>16.969413999999997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2-4736-8B6E-DB9B85E80F57}"/>
            </c:ext>
          </c:extLst>
        </c:ser>
        <c:ser>
          <c:idx val="27"/>
          <c:order val="27"/>
          <c:tx>
            <c:strRef>
              <c:f>'Custom quantities results'!$G$10</c:f>
              <c:strCache>
                <c:ptCount val="1"/>
                <c:pt idx="0">
                  <c:v>ceiling panel suspension system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4">
                  <c:v>7.6860419487804874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42-4736-8B6E-DB9B85E80F57}"/>
            </c:ext>
          </c:extLst>
        </c:ser>
        <c:ser>
          <c:idx val="28"/>
          <c:order val="28"/>
          <c:tx>
            <c:strRef>
              <c:f>'Custom quantities results'!$G$10</c:f>
              <c:strCache>
                <c:ptCount val="1"/>
                <c:pt idx="0">
                  <c:v>ceiling painting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0">
                  <c:v>0.12419725460799655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42-4736-8B6E-DB9B85E80F57}"/>
            </c:ext>
          </c:extLst>
        </c:ser>
        <c:ser>
          <c:idx val="29"/>
          <c:order val="29"/>
          <c:tx>
            <c:strRef>
              <c:f>'Custom quantities results'!$G$10</c:f>
              <c:strCache>
                <c:ptCount val="1"/>
                <c:pt idx="0">
                  <c:v>carpet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1">
                  <c:v>9.6540604914278916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42-4736-8B6E-DB9B85E80F57}"/>
            </c:ext>
          </c:extLst>
        </c:ser>
        <c:ser>
          <c:idx val="30"/>
          <c:order val="30"/>
          <c:tx>
            <c:strRef>
              <c:f>'Custom quantities results'!$G$10</c:f>
              <c:strCache>
                <c:ptCount val="1"/>
                <c:pt idx="0">
                  <c:v>basic office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7">
                  <c:v>2.5404521118381918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42-4736-8B6E-DB9B85E80F57}"/>
            </c:ext>
          </c:extLst>
        </c:ser>
        <c:ser>
          <c:idx val="31"/>
          <c:order val="31"/>
          <c:tx>
            <c:strRef>
              <c:f>'Custom quantities results'!$G$10</c:f>
              <c:strCache>
                <c:ptCount val="1"/>
                <c:pt idx="0">
                  <c:v>acoustical panel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results'!$G$10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results'!$G$10</c:f>
              <c:numCache>
                <c:formatCode>General</c:formatCode>
                <c:ptCount val="9"/>
                <c:pt idx="0">
                  <c:v>4.2955002735615988</c:v>
                </c:pt>
                <c:pt idx="2">
                  <c:v>1.6871606274278399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42-4736-8B6E-DB9B85E80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67576688"/>
        <c:axId val="967577080"/>
      </c:barChart>
      <c:catAx>
        <c:axId val="967576688"/>
        <c:scaling>
          <c:orientation val="minMax"/>
        </c:scaling>
        <c:delete val="0"/>
        <c:axPos val="b"/>
        <c:title>
          <c:tx>
            <c:strRef>
              <c:f>'Custom quantities results'!$G$10</c:f>
              <c:strCache>
                <c:ptCount val="1"/>
                <c:pt idx="0">
                  <c:v>Category / subcategory</c:v>
                </c:pt>
              </c:strCache>
            </c:strRef>
          </c:tx>
          <c:layout>
            <c:manualLayout>
              <c:xMode val="edge"/>
              <c:yMode val="edge"/>
              <c:x val="0.38928892189423692"/>
              <c:y val="0.875804342638988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577080"/>
        <c:crosses val="autoZero"/>
        <c:auto val="1"/>
        <c:lblAlgn val="ctr"/>
        <c:lblOffset val="100"/>
        <c:noMultiLvlLbl val="0"/>
      </c:catAx>
      <c:valAx>
        <c:axId val="96757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'Custom quantities results'!$G$9</c:f>
              <c:strCache>
                <c:ptCount val="1"/>
                <c:pt idx="0">
                  <c:v>GWP [kg CO2eq/m2]</c:v>
                </c:pt>
              </c:strCache>
            </c:strRef>
          </c:tx>
          <c:layout>
            <c:manualLayout>
              <c:xMode val="edge"/>
              <c:yMode val="edge"/>
              <c:x val="9.1152817579048147E-3"/>
              <c:y val="0.27041422094965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57668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7497157903234004"/>
          <c:y val="2.4498210450966357E-2"/>
          <c:w val="0.20330427767492848"/>
          <c:h val="0.97550169385648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[CLF TI EC Calculator.xlsx]Custom quantities results!PivotTable2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'Custom quantities results'!$G$34</c:f>
              <c:strCache>
                <c:ptCount val="1"/>
                <c:pt idx="0">
                  <c:v>wood slat ceiling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0">
                  <c:v>4.5538415999999998E-2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8-49EB-BA05-D4B168FA2F2E}"/>
            </c:ext>
          </c:extLst>
        </c:ser>
        <c:ser>
          <c:idx val="1"/>
          <c:order val="1"/>
          <c:tx>
            <c:strRef>
              <c:f>'Custom quantities results'!$G$34</c:f>
              <c:strCache>
                <c:ptCount val="1"/>
                <c:pt idx="0">
                  <c:v>wood flooring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8-49EB-BA05-D4B168FA2F2E}"/>
            </c:ext>
          </c:extLst>
        </c:ser>
        <c:ser>
          <c:idx val="2"/>
          <c:order val="2"/>
          <c:tx>
            <c:strRef>
              <c:f>'Custom quantities results'!$G$34</c:f>
              <c:strCache>
                <c:ptCount val="1"/>
                <c:pt idx="0">
                  <c:v>wall rubber base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6">
                  <c:v>1.0506340200203252E-3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8-49EB-BA05-D4B168FA2F2E}"/>
            </c:ext>
          </c:extLst>
        </c:ser>
        <c:ser>
          <c:idx val="3"/>
          <c:order val="3"/>
          <c:tx>
            <c:strRef>
              <c:f>'Custom quantities results'!$G$34</c:f>
              <c:strCache>
                <c:ptCount val="1"/>
                <c:pt idx="0">
                  <c:v>wall painting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2">
                  <c:v>2.0016421491372595E-3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58-49EB-BA05-D4B168FA2F2E}"/>
            </c:ext>
          </c:extLst>
        </c:ser>
        <c:ser>
          <c:idx val="4"/>
          <c:order val="4"/>
          <c:tx>
            <c:strRef>
              <c:f>'Custom quantities results'!$G$34</c:f>
              <c:strCache>
                <c:ptCount val="1"/>
                <c:pt idx="0">
                  <c:v>VCT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58-49EB-BA05-D4B168FA2F2E}"/>
            </c:ext>
          </c:extLst>
        </c:ser>
        <c:ser>
          <c:idx val="5"/>
          <c:order val="5"/>
          <c:tx>
            <c:strRef>
              <c:f>'Custom quantities results'!$G$34</c:f>
              <c:strCache>
                <c:ptCount val="1"/>
                <c:pt idx="0">
                  <c:v>tile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1">
                  <c:v>6.3856118010113035E-3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58-49EB-BA05-D4B168FA2F2E}"/>
            </c:ext>
          </c:extLst>
        </c:ser>
        <c:ser>
          <c:idx val="6"/>
          <c:order val="6"/>
          <c:tx>
            <c:strRef>
              <c:f>'Custom quantities results'!$G$34</c:f>
              <c:strCache>
                <c:ptCount val="1"/>
                <c:pt idx="0">
                  <c:v>table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7">
                  <c:v>1.7590000000000001E-2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58-49EB-BA05-D4B168FA2F2E}"/>
            </c:ext>
          </c:extLst>
        </c:ser>
        <c:ser>
          <c:idx val="7"/>
          <c:order val="7"/>
          <c:tx>
            <c:strRef>
              <c:f>'Custom quantities results'!$G$34</c:f>
              <c:strCache>
                <c:ptCount val="1"/>
                <c:pt idx="0">
                  <c:v>solid surface countertop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58-49EB-BA05-D4B168FA2F2E}"/>
            </c:ext>
          </c:extLst>
        </c:ser>
        <c:ser>
          <c:idx val="8"/>
          <c:order val="8"/>
          <c:tx>
            <c:strRef>
              <c:f>'Custom quantities results'!$G$34</c:f>
              <c:strCache>
                <c:ptCount val="1"/>
                <c:pt idx="0">
                  <c:v>sofa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7">
                  <c:v>3.9021197686491421E-3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58-49EB-BA05-D4B168FA2F2E}"/>
            </c:ext>
          </c:extLst>
        </c:ser>
        <c:ser>
          <c:idx val="9"/>
          <c:order val="9"/>
          <c:tx>
            <c:strRef>
              <c:f>'Custom quantities results'!$G$34</c:f>
              <c:strCache>
                <c:ptCount val="1"/>
                <c:pt idx="0">
                  <c:v>sheet vinyl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58-49EB-BA05-D4B168FA2F2E}"/>
            </c:ext>
          </c:extLst>
        </c:ser>
        <c:ser>
          <c:idx val="10"/>
          <c:order val="10"/>
          <c:tx>
            <c:strRef>
              <c:f>'Custom quantities results'!$G$34</c:f>
              <c:strCache>
                <c:ptCount val="1"/>
                <c:pt idx="0">
                  <c:v>server racks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8">
                  <c:v>1.553408E-3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58-49EB-BA05-D4B168FA2F2E}"/>
            </c:ext>
          </c:extLst>
        </c:ser>
        <c:ser>
          <c:idx val="11"/>
          <c:order val="11"/>
          <c:tx>
            <c:strRef>
              <c:f>'Custom quantities results'!$G$34</c:f>
              <c:strCache>
                <c:ptCount val="1"/>
                <c:pt idx="0">
                  <c:v>partition wall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6">
                  <c:v>3.0659189949543843E-2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58-49EB-BA05-D4B168FA2F2E}"/>
            </c:ext>
          </c:extLst>
        </c:ser>
        <c:ser>
          <c:idx val="12"/>
          <c:order val="12"/>
          <c:tx>
            <c:strRef>
              <c:f>'Custom quantities results'!$G$34</c:f>
              <c:strCache>
                <c:ptCount val="1"/>
                <c:pt idx="0">
                  <c:v>operable partition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6">
                  <c:v>1.1575486071906605E-2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58-49EB-BA05-D4B168FA2F2E}"/>
            </c:ext>
          </c:extLst>
        </c:ser>
        <c:ser>
          <c:idx val="13"/>
          <c:order val="13"/>
          <c:tx>
            <c:strRef>
              <c:f>'Custom quantities results'!$G$34</c:f>
              <c:strCache>
                <c:ptCount val="1"/>
                <c:pt idx="0">
                  <c:v>metal ceiling panel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0">
                  <c:v>3.4213497820733789E-2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58-49EB-BA05-D4B168FA2F2E}"/>
            </c:ext>
          </c:extLst>
        </c:ser>
        <c:ser>
          <c:idx val="14"/>
          <c:order val="14"/>
          <c:tx>
            <c:strRef>
              <c:f>'Custom quantities results'!$G$34</c:f>
              <c:strCache>
                <c:ptCount val="1"/>
                <c:pt idx="0">
                  <c:v>linoleum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1">
                  <c:v>1.1092532346817373E-3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58-49EB-BA05-D4B168FA2F2E}"/>
            </c:ext>
          </c:extLst>
        </c:ser>
        <c:ser>
          <c:idx val="15"/>
          <c:order val="15"/>
          <c:tx>
            <c:strRef>
              <c:f>'Custom quantities results'!$G$34</c:f>
              <c:strCache>
                <c:ptCount val="1"/>
                <c:pt idx="0">
                  <c:v>laminate casework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3">
                  <c:v>8.3536609675566678E-4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358-49EB-BA05-D4B168FA2F2E}"/>
            </c:ext>
          </c:extLst>
        </c:ser>
        <c:ser>
          <c:idx val="16"/>
          <c:order val="16"/>
          <c:tx>
            <c:strRef>
              <c:f>'Custom quantities results'!$G$34</c:f>
              <c:strCache>
                <c:ptCount val="1"/>
                <c:pt idx="0">
                  <c:v>interior glazing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2">
                  <c:v>1.3471990775595119E-2</c:v>
                </c:pt>
                <c:pt idx="6">
                  <c:v>5.8477638177154888E-3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58-49EB-BA05-D4B168FA2F2E}"/>
            </c:ext>
          </c:extLst>
        </c:ser>
        <c:ser>
          <c:idx val="17"/>
          <c:order val="17"/>
          <c:tx>
            <c:strRef>
              <c:f>'Custom quantities results'!$G$34</c:f>
              <c:strCache>
                <c:ptCount val="1"/>
                <c:pt idx="0">
                  <c:v>GWB ceiling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0">
                  <c:v>3.9399291096569519E-3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358-49EB-BA05-D4B168FA2F2E}"/>
            </c:ext>
          </c:extLst>
        </c:ser>
        <c:ser>
          <c:idx val="18"/>
          <c:order val="18"/>
          <c:tx>
            <c:strRef>
              <c:f>'Custom quantities results'!$G$34</c:f>
              <c:strCache>
                <c:ptCount val="1"/>
                <c:pt idx="0">
                  <c:v>door type 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5">
                  <c:v>7.3111210944000005E-4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58-49EB-BA05-D4B168FA2F2E}"/>
            </c:ext>
          </c:extLst>
        </c:ser>
        <c:ser>
          <c:idx val="19"/>
          <c:order val="19"/>
          <c:tx>
            <c:strRef>
              <c:f>'Custom quantities results'!$G$34</c:f>
              <c:strCache>
                <c:ptCount val="1"/>
                <c:pt idx="0">
                  <c:v>door type 5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5">
                  <c:v>1.4926681641600001E-2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358-49EB-BA05-D4B168FA2F2E}"/>
            </c:ext>
          </c:extLst>
        </c:ser>
        <c:ser>
          <c:idx val="20"/>
          <c:order val="20"/>
          <c:tx>
            <c:strRef>
              <c:f>'Custom quantities results'!$G$34</c:f>
              <c:strCache>
                <c:ptCount val="1"/>
                <c:pt idx="0">
                  <c:v>door type 4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5">
                  <c:v>6.1491390643199995E-3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358-49EB-BA05-D4B168FA2F2E}"/>
            </c:ext>
          </c:extLst>
        </c:ser>
        <c:ser>
          <c:idx val="21"/>
          <c:order val="21"/>
          <c:tx>
            <c:strRef>
              <c:f>'Custom quantities results'!$G$34</c:f>
              <c:strCache>
                <c:ptCount val="1"/>
                <c:pt idx="0">
                  <c:v>door type 3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5">
                  <c:v>1.4468493455334834E-3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358-49EB-BA05-D4B168FA2F2E}"/>
            </c:ext>
          </c:extLst>
        </c:ser>
        <c:ser>
          <c:idx val="22"/>
          <c:order val="22"/>
          <c:tx>
            <c:strRef>
              <c:f>'Custom quantities results'!$G$34</c:f>
              <c:strCache>
                <c:ptCount val="1"/>
                <c:pt idx="0">
                  <c:v>door type 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5">
                  <c:v>4.4247836860240003E-2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358-49EB-BA05-D4B168FA2F2E}"/>
            </c:ext>
          </c:extLst>
        </c:ser>
        <c:ser>
          <c:idx val="23"/>
          <c:order val="23"/>
          <c:tx>
            <c:strRef>
              <c:f>'Custom quantities results'!$G$34</c:f>
              <c:strCache>
                <c:ptCount val="1"/>
                <c:pt idx="0">
                  <c:v>door type 1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5">
                  <c:v>9.1103999999999994E-3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358-49EB-BA05-D4B168FA2F2E}"/>
            </c:ext>
          </c:extLst>
        </c:ser>
        <c:ser>
          <c:idx val="24"/>
          <c:order val="24"/>
          <c:tx>
            <c:strRef>
              <c:f>'Custom quantities results'!$G$34</c:f>
              <c:strCache>
                <c:ptCount val="1"/>
                <c:pt idx="0">
                  <c:v>cubicle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7">
                  <c:v>0.24259611094586561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358-49EB-BA05-D4B168FA2F2E}"/>
            </c:ext>
          </c:extLst>
        </c:ser>
        <c:ser>
          <c:idx val="25"/>
          <c:order val="25"/>
          <c:tx>
            <c:strRef>
              <c:f>'Custom quantities results'!$G$34</c:f>
              <c:strCache>
                <c:ptCount val="1"/>
                <c:pt idx="0">
                  <c:v>concrete sealant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1">
                  <c:v>5.2605695073600004E-5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358-49EB-BA05-D4B168FA2F2E}"/>
            </c:ext>
          </c:extLst>
        </c:ser>
        <c:ser>
          <c:idx val="26"/>
          <c:order val="26"/>
          <c:tx>
            <c:strRef>
              <c:f>'Custom quantities results'!$G$34</c:f>
              <c:strCache>
                <c:ptCount val="1"/>
                <c:pt idx="0">
                  <c:v>chair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7">
                  <c:v>6.0098098666666655E-2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2-4A15-936A-C34D25E0934E}"/>
            </c:ext>
          </c:extLst>
        </c:ser>
        <c:ser>
          <c:idx val="27"/>
          <c:order val="27"/>
          <c:tx>
            <c:strRef>
              <c:f>'Custom quantities results'!$G$34</c:f>
              <c:strCache>
                <c:ptCount val="1"/>
                <c:pt idx="0">
                  <c:v>ceiling panel suspension system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4">
                  <c:v>3.2211213146341462E-2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2-4A15-936A-C34D25E0934E}"/>
            </c:ext>
          </c:extLst>
        </c:ser>
        <c:ser>
          <c:idx val="28"/>
          <c:order val="28"/>
          <c:tx>
            <c:strRef>
              <c:f>'Custom quantities results'!$G$34</c:f>
              <c:strCache>
                <c:ptCount val="1"/>
                <c:pt idx="0">
                  <c:v>ceiling painting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0">
                  <c:v>6.4994418214547433E-4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2-4A15-936A-C34D25E0934E}"/>
            </c:ext>
          </c:extLst>
        </c:ser>
        <c:ser>
          <c:idx val="29"/>
          <c:order val="29"/>
          <c:tx>
            <c:strRef>
              <c:f>'Custom quantities results'!$G$34</c:f>
              <c:strCache>
                <c:ptCount val="1"/>
                <c:pt idx="0">
                  <c:v>carpet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1">
                  <c:v>2.4300083924892538E-2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52-4A15-936A-C34D25E0934E}"/>
            </c:ext>
          </c:extLst>
        </c:ser>
        <c:ser>
          <c:idx val="30"/>
          <c:order val="30"/>
          <c:tx>
            <c:strRef>
              <c:f>'Custom quantities results'!$G$34</c:f>
              <c:strCache>
                <c:ptCount val="1"/>
                <c:pt idx="0">
                  <c:v>basic office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7">
                  <c:v>1.1832242712671033E-2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52-4A15-936A-C34D25E0934E}"/>
            </c:ext>
          </c:extLst>
        </c:ser>
        <c:ser>
          <c:idx val="31"/>
          <c:order val="31"/>
          <c:tx>
            <c:strRef>
              <c:f>'Custom quantities results'!$G$34</c:f>
              <c:strCache>
                <c:ptCount val="1"/>
                <c:pt idx="0">
                  <c:v>acoustical panel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'Custom quantities results'!$G$34</c:f>
              <c:multiLvlStrCache>
                <c:ptCount val="9"/>
                <c:lvl>
                  <c:pt idx="0">
                    <c:v>Ceiling</c:v>
                  </c:pt>
                  <c:pt idx="1">
                    <c:v>Flooring</c:v>
                  </c:pt>
                  <c:pt idx="2">
                    <c:v>Wall</c:v>
                  </c:pt>
                  <c:pt idx="3">
                    <c:v>Casework</c:v>
                  </c:pt>
                  <c:pt idx="4">
                    <c:v>Ceiling</c:v>
                  </c:pt>
                  <c:pt idx="5">
                    <c:v>Door</c:v>
                  </c:pt>
                  <c:pt idx="6">
                    <c:v>Wall</c:v>
                  </c:pt>
                  <c:pt idx="7">
                    <c:v>Office Furniture</c:v>
                  </c:pt>
                  <c:pt idx="8">
                    <c:v>Shelving</c:v>
                  </c:pt>
                </c:lvl>
                <c:lvl>
                  <c:pt idx="0">
                    <c:v>Finish</c:v>
                  </c:pt>
                  <c:pt idx="3">
                    <c:v>Fixture</c:v>
                  </c:pt>
                  <c:pt idx="7">
                    <c:v>Furniture</c:v>
                  </c:pt>
                </c:lvl>
              </c:multiLvlStrCache>
            </c:multiLvlStrRef>
          </c:cat>
          <c:val>
            <c:numRef>
              <c:f>'Custom quantities results'!$G$34</c:f>
              <c:numCache>
                <c:formatCode>General</c:formatCode>
                <c:ptCount val="9"/>
                <c:pt idx="0">
                  <c:v>2.7845392124228267E-2</c:v>
                </c:pt>
                <c:pt idx="2">
                  <c:v>1.093694476902784E-2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2-4A15-936A-C34D25E09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67577472"/>
        <c:axId val="967574336"/>
      </c:barChart>
      <c:catAx>
        <c:axId val="967577472"/>
        <c:scaling>
          <c:orientation val="minMax"/>
        </c:scaling>
        <c:delete val="0"/>
        <c:axPos val="b"/>
        <c:title>
          <c:tx>
            <c:strRef>
              <c:f>'Custom quantities results'!$G$34</c:f>
              <c:strCache>
                <c:ptCount val="1"/>
                <c:pt idx="0">
                  <c:v>Category / subcategory</c:v>
                </c:pt>
              </c:strCache>
            </c:strRef>
          </c:tx>
          <c:layout>
            <c:manualLayout>
              <c:xMode val="edge"/>
              <c:yMode val="edge"/>
              <c:x val="0.35200741950440617"/>
              <c:y val="0.888932857751755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574336"/>
        <c:crosses val="autoZero"/>
        <c:auto val="1"/>
        <c:lblAlgn val="ctr"/>
        <c:lblOffset val="100"/>
        <c:noMultiLvlLbl val="0"/>
      </c:catAx>
      <c:valAx>
        <c:axId val="96757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'Custom quantities results'!$G$33</c:f>
              <c:strCache>
                <c:ptCount val="1"/>
                <c:pt idx="0">
                  <c:v>AP* [kg SO2eq/m2]</c:v>
                </c:pt>
              </c:strCache>
            </c:strRef>
          </c:tx>
          <c:layout>
            <c:manualLayout>
              <c:xMode val="edge"/>
              <c:yMode val="edge"/>
              <c:x val="7.5960681315873461E-3"/>
              <c:y val="0.298615878143437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57747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875804405671667"/>
          <c:y val="5.3196042802342018E-2"/>
          <c:w val="0.20330427767492848"/>
          <c:h val="0.946803945264137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50</xdr:row>
      <xdr:rowOff>9525</xdr:rowOff>
    </xdr:from>
    <xdr:to>
      <xdr:col>12</xdr:col>
      <xdr:colOff>628650</xdr:colOff>
      <xdr:row>66</xdr:row>
      <xdr:rowOff>136546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210800"/>
          <a:ext cx="10058400" cy="3175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2</xdr:col>
      <xdr:colOff>0</xdr:colOff>
      <xdr:row>29</xdr:row>
      <xdr:rowOff>166689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</xdr:col>
      <xdr:colOff>5031441</xdr:colOff>
      <xdr:row>53</xdr:row>
      <xdr:rowOff>166689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</xdr:col>
      <xdr:colOff>5031441</xdr:colOff>
      <xdr:row>76</xdr:row>
      <xdr:rowOff>166689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</xdr:col>
      <xdr:colOff>5031441</xdr:colOff>
      <xdr:row>99</xdr:row>
      <xdr:rowOff>166689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1</xdr:col>
      <xdr:colOff>5031441</xdr:colOff>
      <xdr:row>122</xdr:row>
      <xdr:rowOff>166689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124</xdr:row>
      <xdr:rowOff>0</xdr:rowOff>
    </xdr:from>
    <xdr:to>
      <xdr:col>1</xdr:col>
      <xdr:colOff>5031441</xdr:colOff>
      <xdr:row>145</xdr:row>
      <xdr:rowOff>166689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5031441</xdr:colOff>
      <xdr:row>168</xdr:row>
      <xdr:rowOff>166689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7</xdr:row>
      <xdr:rowOff>0</xdr:rowOff>
    </xdr:from>
    <xdr:to>
      <xdr:col>4</xdr:col>
      <xdr:colOff>0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31</xdr:row>
      <xdr:rowOff>2242</xdr:rowOff>
    </xdr:from>
    <xdr:to>
      <xdr:col>4</xdr:col>
      <xdr:colOff>0</xdr:colOff>
      <xdr:row>54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55</xdr:row>
      <xdr:rowOff>2241</xdr:rowOff>
    </xdr:from>
    <xdr:to>
      <xdr:col>4</xdr:col>
      <xdr:colOff>0</xdr:colOff>
      <xdr:row>77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78</xdr:row>
      <xdr:rowOff>2241</xdr:rowOff>
    </xdr:from>
    <xdr:to>
      <xdr:col>4</xdr:col>
      <xdr:colOff>0</xdr:colOff>
      <xdr:row>100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101</xdr:row>
      <xdr:rowOff>2241</xdr:rowOff>
    </xdr:from>
    <xdr:to>
      <xdr:col>4</xdr:col>
      <xdr:colOff>0</xdr:colOff>
      <xdr:row>123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739587</xdr:colOff>
      <xdr:row>124</xdr:row>
      <xdr:rowOff>2240</xdr:rowOff>
    </xdr:from>
    <xdr:to>
      <xdr:col>4</xdr:col>
      <xdr:colOff>0</xdr:colOff>
      <xdr:row>146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748392</xdr:colOff>
      <xdr:row>146</xdr:row>
      <xdr:rowOff>190499</xdr:rowOff>
    </xdr:from>
    <xdr:to>
      <xdr:col>3</xdr:col>
      <xdr:colOff>8368392</xdr:colOff>
      <xdr:row>168</xdr:row>
      <xdr:rowOff>190499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nica Huang" refreshedDate="43530.725253472221" createdVersion="6" refreshedVersion="6" minRefreshableVersion="3" recordCount="34">
  <cacheSource type="worksheet">
    <worksheetSource ref="A13:AC47" sheet="Custom quantities input"/>
  </cacheSource>
  <cacheFields count="29">
    <cacheField name="Category" numFmtId="0">
      <sharedItems count="3">
        <s v="Finish"/>
        <s v="Fixture"/>
        <s v="Furniture"/>
      </sharedItems>
    </cacheField>
    <cacheField name="Subcategory" numFmtId="0">
      <sharedItems count="7">
        <s v="Ceiling"/>
        <s v="Flooring"/>
        <s v="Wall"/>
        <s v="Casework"/>
        <s v="Door"/>
        <s v="Office Furniture"/>
        <s v="Shelving"/>
      </sharedItems>
    </cacheField>
    <cacheField name="Item" numFmtId="0">
      <sharedItems count="32">
        <s v="acoustical panel"/>
        <s v="ceiling painting"/>
        <s v="GWB ceiling"/>
        <s v="metal ceiling panel"/>
        <s v="wood slat ceiling"/>
        <s v="carpet"/>
        <s v="concrete sealant"/>
        <s v="linoleum"/>
        <s v="sheet vinyl"/>
        <s v="tile"/>
        <s v="VCT"/>
        <s v="wood flooring"/>
        <s v="interior glazing"/>
        <s v="wall painting"/>
        <s v="laminate casework"/>
        <s v="solid surface countertop"/>
        <s v="ceiling panel suspension system"/>
        <s v="door type 1"/>
        <s v="door type 2"/>
        <s v="door type 3"/>
        <s v="door type 4"/>
        <s v="door type 5"/>
        <s v="door type 6"/>
        <s v="operable partition"/>
        <s v="partition wall"/>
        <s v="wall rubber base"/>
        <s v="basic office"/>
        <s v="chair"/>
        <s v="cubicle"/>
        <s v="sofa"/>
        <s v="table"/>
        <s v="server racks"/>
      </sharedItems>
    </cacheField>
    <cacheField name="QTO unit" numFmtId="0">
      <sharedItems/>
    </cacheField>
    <cacheField name="Custom quantities" numFmtId="1">
      <sharedItems containsSemiMixedTypes="0" containsString="0" containsNumber="1" minValue="2" maxValue="66487.481999999989"/>
    </cacheField>
    <cacheField name="x" numFmtId="0">
      <sharedItems containsNonDate="0" containsString="0" containsBlank="1"/>
    </cacheField>
    <cacheField name="GWP [kg CO2eq/QTO unit]" numFmtId="11">
      <sharedItems containsSemiMixedTypes="0" containsString="0" containsNumber="1" minValue="4.4192820571428574E-3" maxValue="488.54848304580611"/>
    </cacheField>
    <cacheField name="AP* [kg SO2eq/QTO unit]" numFmtId="11">
      <sharedItems containsSemiMixedTypes="0" containsString="0" containsNumber="1" minValue="0" maxValue="2.2754312908982754"/>
    </cacheField>
    <cacheField name="EP* [kg Neq/QTO unit]" numFmtId="11">
      <sharedItems containsSemiMixedTypes="0" containsString="0" containsNumber="1" minValue="0" maxValue="2.2642772159428919"/>
    </cacheField>
    <cacheField name="ODP* [kg CFC11eq/QTO unit]" numFmtId="11">
      <sharedItems containsSemiMixedTypes="0" containsString="0" containsNumber="1" minValue="0" maxValue="3.7366151100535405E-5"/>
    </cacheField>
    <cacheField name="SFP* [kg O₃eq/QTO unit]" numFmtId="11">
      <sharedItems containsSemiMixedTypes="0" containsString="0" containsNumber="1" minValue="0" maxValue="28.108268887566926"/>
    </cacheField>
    <cacheField name="Energy [MJ/QTO unit]" numFmtId="11">
      <sharedItems containsSemiMixedTypes="0" containsString="0" containsNumber="1" minValue="9.3051158857142852E-2" maxValue="9592.5044616299838"/>
    </cacheField>
    <cacheField name="Mass [kg/QTO unit]" numFmtId="11">
      <sharedItems containsSemiMixedTypes="0" containsString="0" containsNumber="1" minValue="1.2959771428571428E-2" maxValue="154.09857202309072"/>
    </cacheField>
    <cacheField name="x2" numFmtId="0">
      <sharedItems containsNonDate="0" containsString="0" containsBlank="1"/>
    </cacheField>
    <cacheField name="GWP [kg CO2eq]" numFmtId="11">
      <sharedItems containsSemiMixedTypes="0" containsString="0" containsNumber="1" minValue="94.912920741257153" maxValue="258504.05264723382"/>
    </cacheField>
    <cacheField name="AP* [kg SO2eq]" numFmtId="11">
      <sharedItems containsSemiMixedTypes="0" containsString="0" containsNumber="1" minValue="0" maxValue="1212.9805547293281"/>
    </cacheField>
    <cacheField name="EP* [kg Neq]" numFmtId="11">
      <sharedItems containsSemiMixedTypes="0" containsString="0" containsNumber="1" minValue="0" maxValue="907.24980015615699"/>
    </cacheField>
    <cacheField name="ODP* [kg CFC11eq]" numFmtId="11">
      <sharedItems containsSemiMixedTypes="0" containsString="0" containsNumber="1" minValue="0" maxValue="1.3124051903628796E-2"/>
    </cacheField>
    <cacheField name="SFP* [kg O₃eq]" numFmtId="11">
      <sharedItems containsSemiMixedTypes="0" containsString="0" containsNumber="1" minValue="0" maxValue="15410.818523200478"/>
    </cacheField>
    <cacheField name="Energy [MJ]" numFmtId="11">
      <sharedItems containsSemiMixedTypes="0" containsString="0" containsNumber="1" minValue="1998.459738774857" maxValue="4474108.6035098154"/>
    </cacheField>
    <cacheField name="Mass [kg]" numFmtId="11">
      <sharedItems containsSemiMixedTypes="0" containsString="0" containsNumber="1" minValue="142.02808967876268" maxValue="64211.743846668651"/>
    </cacheField>
    <cacheField name="x3" numFmtId="11">
      <sharedItems containsNonDate="0" containsString="0" containsBlank="1"/>
    </cacheField>
    <cacheField name="GWP [kg CO2eq/m2]" numFmtId="11">
      <sharedItems containsSemiMixedTypes="0" containsString="0" containsNumber="1" minValue="1.8982584148251432E-2" maxValue="51.700810529446763"/>
    </cacheField>
    <cacheField name="AP* [kg SO2eq/m2]" numFmtId="11">
      <sharedItems containsSemiMixedTypes="0" containsString="0" containsNumber="1" minValue="0" maxValue="0.24259611094586561"/>
    </cacheField>
    <cacheField name="EP* [kg Neq/m2]" numFmtId="11">
      <sharedItems containsSemiMixedTypes="0" containsString="0" containsNumber="1" minValue="0" maxValue="0.1814499600312314"/>
    </cacheField>
    <cacheField name="ODP* [kg CFC11eq/m2]" numFmtId="11">
      <sharedItems containsSemiMixedTypes="0" containsString="0" containsNumber="1" minValue="0" maxValue="2.6248103807257592E-6"/>
    </cacheField>
    <cacheField name="SFP* [kg O₃eq/m2]" numFmtId="11">
      <sharedItems containsSemiMixedTypes="0" containsString="0" containsNumber="1" minValue="0" maxValue="3.0821637046400956"/>
    </cacheField>
    <cacheField name="Energy [MJ/m2]" numFmtId="11">
      <sharedItems containsSemiMixedTypes="0" containsString="0" containsNumber="1" minValue="0.39969194775497141" maxValue="894.82172070196305"/>
    </cacheField>
    <cacheField name="Mass [kg/m2]" numFmtId="11">
      <sharedItems containsSemiMixedTypes="0" containsString="0" containsNumber="1" minValue="2.8405617935752536E-2" maxValue="12.842348769333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x v="0"/>
    <x v="0"/>
    <x v="0"/>
    <s v="sf"/>
    <n v="25959.333333333332"/>
    <m/>
    <n v="0.82735180799999986"/>
    <n v="5.3632718080000004E-3"/>
    <n v="9.2169894400000011E-4"/>
    <n v="1.328117376E-8"/>
    <n v="4.1295015679999998E-2"/>
    <n v="17.635656960000002"/>
    <n v="0.72574719999999993"/>
    <m/>
    <n v="21477.501367807996"/>
    <n v="139.22696062114133"/>
    <n v="23.926690120277335"/>
    <n v="3.4477041669376E-4"/>
    <n v="1071.9910770423467"/>
    <n v="457809.89757696004"/>
    <n v="18839.913480533331"/>
    <m/>
    <n v="4.2955002735615988"/>
    <n v="2.7845392124228267E-2"/>
    <n v="4.7853380240554669E-3"/>
    <n v="6.8954083338752001E-8"/>
    <n v="0.21439821540846934"/>
    <n v="91.561979515392011"/>
    <n v="3.767982696106666"/>
  </r>
  <r>
    <x v="0"/>
    <x v="0"/>
    <x v="1"/>
    <s v="sf"/>
    <n v="21588.850000000002"/>
    <m/>
    <n v="2.8764212685714278E-2"/>
    <n v="1.5052774514285713E-4"/>
    <n v="5.3206341600000006E-6"/>
    <n v="3.3831483314285707E-12"/>
    <n v="1.6692185599999998E-3"/>
    <n v="0.56336126399999997"/>
    <n v="1.4903737142857141E-2"/>
    <m/>
    <n v="620.98627303998273"/>
    <n v="3.2497209107273717"/>
    <n v="0.11486637278511602"/>
    <n v="7.3038281854961701E-8"/>
    <n v="36.036509109055999"/>
    <n v="12162.3218243064"/>
    <n v="321.75454561657142"/>
    <m/>
    <n v="0.12419725460799655"/>
    <n v="6.4994418214547433E-4"/>
    <n v="2.2973274557023206E-5"/>
    <n v="1.4607656370992339E-11"/>
    <n v="7.2073018218112E-3"/>
    <n v="2.4324643648612803"/>
    <n v="6.4350909123314287E-2"/>
  </r>
  <r>
    <x v="0"/>
    <x v="0"/>
    <x v="2"/>
    <s v="sf"/>
    <n v="3027.6666666666665"/>
    <m/>
    <n v="0.61347412254610356"/>
    <n v="6.506543723973828E-3"/>
    <n v="3.9968768590124929E-4"/>
    <n v="5.3604625223081509E-10"/>
    <n v="0.13924003569303989"/>
    <n v="9.5739143367043464"/>
    <n v="1.0782272456870912"/>
    <m/>
    <n v="1857.3951516954194"/>
    <n v="19.69964554828476"/>
    <n v="1.2101210836803491"/>
    <n v="1.6229693696708312E-6"/>
    <n v="421.57241473329373"/>
    <n v="28986.621306761859"/>
    <n v="3264.5126908586162"/>
    <m/>
    <n v="0.37147903033908386"/>
    <n v="3.9399291096569519E-3"/>
    <n v="2.4202421673606982E-4"/>
    <n v="3.2459387393416621E-10"/>
    <n v="8.4314482946658748E-2"/>
    <n v="5.7973242613523714"/>
    <n v="0.65290253817172328"/>
  </r>
  <r>
    <x v="0"/>
    <x v="0"/>
    <x v="3"/>
    <s v="sf"/>
    <n v="1829"/>
    <m/>
    <n v="18.690190630108109"/>
    <n v="9.3530611866412761E-2"/>
    <n v="5.060343892179197E-3"/>
    <n v="1.0468383810507552E-7"/>
    <n v="0.9886624684423535"/>
    <n v="285.73669783537184"/>
    <n v="12.223320602439152"/>
    <m/>
    <n v="34184.358662467734"/>
    <n v="171.06748910366895"/>
    <n v="9.2553689787957509"/>
    <n v="1.9146673989418311E-4"/>
    <n v="1808.2636547810646"/>
    <n v="522612.42034089507"/>
    <n v="22356.453381861211"/>
    <m/>
    <n v="6.8368717324935471"/>
    <n v="3.4213497820733789E-2"/>
    <n v="1.8510737957591502E-3"/>
    <n v="3.829334797883662E-8"/>
    <n v="0.36165273095621292"/>
    <n v="104.52248406817901"/>
    <n v="4.4712906763722424"/>
  </r>
  <r>
    <x v="0"/>
    <x v="0"/>
    <x v="4"/>
    <s v="sf"/>
    <n v="3496.5"/>
    <m/>
    <n v="1.8427500000000001"/>
    <n v="6.5119999999999997E-2"/>
    <n v="9.6000000000000002E-4"/>
    <n v="0"/>
    <n v="0.14706"/>
    <n v="61.133839999999999"/>
    <n v="2.75"/>
    <m/>
    <n v="6443.1753750000007"/>
    <n v="227.69208"/>
    <n v="3.3566400000000001"/>
    <n v="0"/>
    <n v="514.19529"/>
    <n v="213754.47156000001"/>
    <n v="9615.375"/>
    <m/>
    <n v="1.2886350750000002"/>
    <n v="4.5538415999999998E-2"/>
    <n v="6.7132800000000001E-4"/>
    <n v="0"/>
    <n v="0.102839058"/>
    <n v="42.750894312"/>
    <n v="1.9230750000000001"/>
  </r>
  <r>
    <x v="0"/>
    <x v="1"/>
    <x v="5"/>
    <s v="sf"/>
    <n v="29562.166666666668"/>
    <m/>
    <n v="1.6328404815999995"/>
    <n v="4.1099971120000002E-3"/>
    <n v="3.2545225999999999E-4"/>
    <n v="1.9155190159999996E-10"/>
    <n v="6.1742943039999998E-2"/>
    <n v="29.569662480000002"/>
    <n v="0.18597271999999998"/>
    <m/>
    <n v="48270.302457139456"/>
    <n v="121.50041962446268"/>
    <n v="9.6210739521633339"/>
    <n v="5.662689240416132E-6"/>
    <n v="1825.2551726389868"/>
    <n v="874143.29051084013"/>
    <n v="5497.7565440933331"/>
    <m/>
    <n v="9.6540604914278916"/>
    <n v="2.4300083924892538E-2"/>
    <n v="1.9242147904326668E-3"/>
    <n v="1.1325378480832263E-9"/>
    <n v="0.36505103452779736"/>
    <n v="174.82865810216802"/>
    <n v="1.0995513088186666"/>
  </r>
  <r>
    <x v="0"/>
    <x v="1"/>
    <x v="6"/>
    <s v="sf"/>
    <n v="21477"/>
    <m/>
    <n v="4.4192820571428574E-3"/>
    <n v="1.2246983999999999E-5"/>
    <n v="7.257472E-7"/>
    <n v="7.1408340571428572E-13"/>
    <n v="2.0217243428571427E-4"/>
    <n v="9.3051158857142852E-2"/>
    <n v="1.2959771428571428E-2"/>
    <m/>
    <n v="94.912920741257153"/>
    <n v="0.263028475368"/>
    <n v="1.55868726144E-2"/>
    <n v="1.5336369304525713E-8"/>
    <n v="4.3420573711542856"/>
    <n v="1998.459738774857"/>
    <n v="278.33701097142858"/>
    <m/>
    <n v="1.8982584148251432E-2"/>
    <n v="5.2605695073600004E-5"/>
    <n v="3.11737452288E-6"/>
    <n v="3.0672738609051428E-12"/>
    <n v="8.6841147423085709E-4"/>
    <n v="0.39969194775497141"/>
    <n v="5.5667402194285717E-2"/>
  </r>
  <r>
    <x v="0"/>
    <x v="1"/>
    <x v="7"/>
    <s v="sf"/>
    <n v="1247"/>
    <m/>
    <n v="0.25769631171921475"/>
    <n v="4.4476873884592514E-3"/>
    <n v="1.5176048483045807E-3"/>
    <n v="1.0189247471743011E-9"/>
    <n v="7.0623884592504474E-2"/>
    <n v="15.283871207614517"/>
    <n v="0.26955681142177279"/>
    <m/>
    <n v="321.34730071386082"/>
    <n v="5.5462661734086867"/>
    <n v="1.8924532458358121"/>
    <n v="1.2705991597263534E-6"/>
    <n v="88.067984086853073"/>
    <n v="19058.987395895303"/>
    <n v="336.13734384295066"/>
    <m/>
    <n v="6.426946014277217E-2"/>
    <n v="1.1092532346817373E-3"/>
    <n v="3.784906491671624E-4"/>
    <n v="2.5411983194527068E-10"/>
    <n v="1.7613596817370614E-2"/>
    <n v="3.8117974791790608"/>
    <n v="6.7227468768590135E-2"/>
  </r>
  <r>
    <x v="0"/>
    <x v="1"/>
    <x v="8"/>
    <s v="sf"/>
    <n v="521.5"/>
    <m/>
    <n v="0.707354253420583"/>
    <n v="0"/>
    <n v="0"/>
    <n v="3.2100870017846524E-9"/>
    <n v="0"/>
    <n v="21.387938726948249"/>
    <n v="0.27234533016061874"/>
    <m/>
    <n v="368.88524315883404"/>
    <n v="0"/>
    <n v="0"/>
    <n v="1.6740603714306963E-6"/>
    <n v="0"/>
    <n v="11153.810046103512"/>
    <n v="142.02808967876268"/>
    <m/>
    <n v="7.3777048631766803E-2"/>
    <n v="0"/>
    <n v="0"/>
    <n v="3.3481207428613925E-10"/>
    <n v="0"/>
    <n v="2.2307620092207023"/>
    <n v="2.8405617935752536E-2"/>
  </r>
  <r>
    <x v="0"/>
    <x v="1"/>
    <x v="9"/>
    <s v="sf"/>
    <n v="6559"/>
    <m/>
    <n v="1.3104179060083287"/>
    <n v="4.8678242117787037E-3"/>
    <n v="0"/>
    <n v="0"/>
    <n v="0"/>
    <n v="20.605852171326593"/>
    <n v="2.0805881239521935"/>
    <m/>
    <n v="8595.0310455086274"/>
    <n v="31.928059005056518"/>
    <n v="0"/>
    <n v="0"/>
    <n v="0"/>
    <n v="135153.78439173111"/>
    <n v="13646.577505002437"/>
    <m/>
    <n v="1.7190062091017255"/>
    <n v="6.3856118010113035E-3"/>
    <n v="0"/>
    <n v="0"/>
    <n v="0"/>
    <n v="27.030756878346221"/>
    <n v="2.7293155010004875"/>
  </r>
  <r>
    <x v="0"/>
    <x v="1"/>
    <x v="10"/>
    <s v="sf"/>
    <n v="1312"/>
    <m/>
    <n v="0.58372992266508039"/>
    <n v="0"/>
    <n v="0"/>
    <n v="9.4186867935752539E-10"/>
    <n v="2.8814693634741231E-2"/>
    <n v="12.873661511005356"/>
    <n v="0.63578227245687102"/>
    <m/>
    <n v="765.8536585365855"/>
    <n v="0"/>
    <n v="0"/>
    <n v="1.2357317073170732E-6"/>
    <n v="37.804878048780495"/>
    <n v="16890.243902439026"/>
    <n v="834.14634146341473"/>
    <m/>
    <n v="0.1531707317073171"/>
    <n v="0"/>
    <n v="0"/>
    <n v="2.4714634146341465E-10"/>
    <n v="7.5609756097560991E-3"/>
    <n v="3.3780487804878052"/>
    <n v="0.16682926829268294"/>
  </r>
  <r>
    <x v="0"/>
    <x v="1"/>
    <x v="11"/>
    <s v="sf"/>
    <n v="6389.5"/>
    <m/>
    <n v="0.42507907604358625"/>
    <n v="0"/>
    <n v="0"/>
    <n v="0"/>
    <n v="0"/>
    <n v="13.72651183057414"/>
    <n v="1.1636539706693174"/>
    <m/>
    <n v="2716.0427563804942"/>
    <n v="0"/>
    <n v="0"/>
    <n v="0"/>
    <n v="0"/>
    <n v="87705.547341453464"/>
    <n v="7435.1670455916037"/>
    <m/>
    <n v="0.54320855127609879"/>
    <n v="0"/>
    <n v="0"/>
    <n v="0"/>
    <n v="0"/>
    <n v="17.541109468290692"/>
    <n v="1.4870334091183208"/>
  </r>
  <r>
    <x v="0"/>
    <x v="2"/>
    <x v="0"/>
    <s v="sf"/>
    <n v="10196.15"/>
    <m/>
    <n v="0.82735180799999997"/>
    <n v="5.3632718080000004E-3"/>
    <n v="9.2169894400000011E-4"/>
    <n v="1.328117376E-8"/>
    <n v="4.1295015679999998E-2"/>
    <n v="17.635656960000002"/>
    <n v="0.72574720000000004"/>
    <m/>
    <n v="8435.803137139199"/>
    <n v="54.684723845139203"/>
    <n v="9.3977806878656001"/>
    <n v="1.35416839833024E-4"/>
    <n v="421.05017412563194"/>
    <n v="179815.80371270402"/>
    <n v="7399.8273132800005"/>
    <m/>
    <n v="1.6871606274278399"/>
    <n v="1.093694476902784E-2"/>
    <n v="1.8795561375731201E-3"/>
    <n v="2.70833679666048E-8"/>
    <n v="8.4210034825126387E-2"/>
    <n v="35.963160742540801"/>
    <n v="1.4799654626560002"/>
  </r>
  <r>
    <x v="0"/>
    <x v="2"/>
    <x v="12"/>
    <s v="sf"/>
    <n v="5371.39"/>
    <m/>
    <n v="3.0056214950142488"/>
    <n v="1.2540506996880805E-2"/>
    <n v="9.00815336134089E-4"/>
    <n v="9.3908036576318284E-11"/>
    <n v="0.29773189723857413"/>
    <n v="39.266334418620822"/>
    <n v="1.7179841682612247"/>
    <m/>
    <n v="16144.365242104586"/>
    <n v="67.359953877975599"/>
    <n v="4.8386304883572846"/>
    <n v="5.0441668858567031E-7"/>
    <n v="1599.2341355083047"/>
    <n v="210914.7960328357"/>
    <n v="9227.9629815566605"/>
    <m/>
    <n v="3.2288730484209172"/>
    <n v="1.3471990775595119E-2"/>
    <n v="9.6772609767145688E-4"/>
    <n v="1.0088333771713407E-10"/>
    <n v="0.31984682710166096"/>
    <n v="42.182959206567141"/>
    <n v="1.845592596311332"/>
  </r>
  <r>
    <x v="0"/>
    <x v="2"/>
    <x v="13"/>
    <s v="sf"/>
    <n v="66487.481999999989"/>
    <m/>
    <n v="2.8764212685714281E-2"/>
    <n v="1.5052774514285713E-4"/>
    <n v="5.3206341599999998E-6"/>
    <n v="3.3831483314285707E-12"/>
    <n v="1.66921856E-3"/>
    <n v="0.56336126399999986"/>
    <n v="1.490373714285714E-2"/>
    <m/>
    <n v="1912.4600731855996"/>
    <n v="10.008210745686299"/>
    <n v="0.35375556794158503"/>
    <n v="2.249370137891871E-7"/>
    <n v="110.9821389620659"/>
    <n v="37456.47189969723"/>
    <n v="990.91195501844538"/>
    <m/>
    <n v="0.3824920146371199"/>
    <n v="2.0016421491372595E-3"/>
    <n v="7.0751113588317003E-5"/>
    <n v="4.4987402757837419E-11"/>
    <n v="2.2196427792413181E-2"/>
    <n v="7.491294379939446"/>
    <n v="0.19818239100368909"/>
  </r>
  <r>
    <x v="1"/>
    <x v="3"/>
    <x v="14"/>
    <s v="ft"/>
    <n v="783.94250000000011"/>
    <m/>
    <n v="4.9162856333333336"/>
    <n v="5.3279806666666667E-3"/>
    <n v="5.9840000000000002E-4"/>
    <n v="3.1694020830333338E-9"/>
    <n v="0.14216000000000001"/>
    <n v="132.83932000000001"/>
    <n v="3.988316666666667"/>
    <m/>
    <n v="3854.0852501094173"/>
    <n v="4.1768304837783337"/>
    <n v="0.46911119200000007"/>
    <n v="2.4846289924783598E-6"/>
    <n v="111.44526580000002"/>
    <n v="104138.38861910002"/>
    <n v="3126.6109384583342"/>
    <m/>
    <n v="0.7708170500218835"/>
    <n v="8.3536609675566678E-4"/>
    <n v="9.3822238400000015E-5"/>
    <n v="4.9692579849567193E-10"/>
    <n v="2.2289053160000002E-2"/>
    <n v="20.827677723820003"/>
    <n v="0.62532218769166681"/>
  </r>
  <r>
    <x v="1"/>
    <x v="3"/>
    <x v="15"/>
    <s v="ft"/>
    <n v="68.123333333333335"/>
    <m/>
    <n v="1.7307406305770379"/>
    <n v="0"/>
    <n v="3.978286734086854E-3"/>
    <n v="3.0097412254610362E-5"/>
    <n v="0"/>
    <n v="46.289411064842362"/>
    <n v="2.9829545454545454"/>
    <m/>
    <n v="117.90382089034308"/>
    <n v="0"/>
    <n v="0.2710141532817768"/>
    <n v="2.0503360474915734E-3"/>
    <n v="0"/>
    <n v="3153.3889797739444"/>
    <n v="203.20880681818181"/>
    <m/>
    <n v="2.3580764178068616E-2"/>
    <n v="0"/>
    <n v="5.4202830656355359E-5"/>
    <n v="4.1006720949831468E-7"/>
    <n v="0"/>
    <n v="0.6306777959547889"/>
    <n v="4.0641761363636363E-2"/>
  </r>
  <r>
    <x v="1"/>
    <x v="0"/>
    <x v="16"/>
    <s v="sf"/>
    <n v="29887.631999999994"/>
    <m/>
    <n v="1.2858231707317076"/>
    <n v="5.3887195121951233E-3"/>
    <n v="2.7370426829268299E-4"/>
    <n v="1.5792682926829273E-8"/>
    <n v="7.7362804878048808E-2"/>
    <n v="16.224847560975615"/>
    <n v="0.5335365853658538"/>
    <m/>
    <n v="38430.209743902436"/>
    <n v="161.05606573170732"/>
    <n v="8.1803724475609751"/>
    <n v="4.7200589560975618E-4"/>
    <n v="2312.1910426829272"/>
    <n v="484922.27315853664"/>
    <n v="15946.14512195122"/>
    <m/>
    <n v="7.6860419487804874"/>
    <n v="3.2211213146341462E-2"/>
    <n v="1.6360744895121951E-3"/>
    <n v="9.4401179121951238E-8"/>
    <n v="0.46243820853658546"/>
    <n v="96.984454631707322"/>
    <n v="3.1892290243902441"/>
  </r>
  <r>
    <x v="1"/>
    <x v="4"/>
    <x v="17"/>
    <s v="each"/>
    <n v="29.2"/>
    <m/>
    <n v="264"/>
    <n v="1.56"/>
    <n v="0.24940000000000001"/>
    <n v="1.4420000000000001E-5"/>
    <n v="14.629999999999999"/>
    <n v="8153.3"/>
    <n v="77.689644200000004"/>
    <m/>
    <n v="7708.8"/>
    <n v="45.552"/>
    <n v="7.2824800000000005"/>
    <n v="4.2106400000000002E-4"/>
    <n v="427.19599999999997"/>
    <n v="238076.36"/>
    <n v="2268.5376106399999"/>
    <m/>
    <n v="1.54176"/>
    <n v="9.1103999999999994E-3"/>
    <n v="1.456496E-3"/>
    <n v="8.4212800000000004E-8"/>
    <n v="8.5439199999999993E-2"/>
    <n v="47.615271999999997"/>
    <n v="0.45370752212799997"/>
  </r>
  <r>
    <x v="1"/>
    <x v="4"/>
    <x v="18"/>
    <s v="each"/>
    <n v="124.75"/>
    <m/>
    <n v="315.30125520000001"/>
    <n v="1.7734603952000001"/>
    <n v="0.26484934352"/>
    <n v="1.4421589159572001E-5"/>
    <n v="19.730642039999999"/>
    <n v="8822.5749959999994"/>
    <n v="107.1731242"/>
    <m/>
    <n v="39333.831586200002"/>
    <n v="221.2391843012"/>
    <n v="33.039955604120003"/>
    <n v="1.7990932476566071E-3"/>
    <n v="2461.3975944899998"/>
    <n v="1100616.2307509999"/>
    <n v="13369.84724395"/>
    <m/>
    <n v="7.8667663172400006"/>
    <n v="4.4247836860240003E-2"/>
    <n v="6.6079911208240007E-3"/>
    <n v="3.598186495313214E-7"/>
    <n v="0.49227951889799998"/>
    <n v="220.12324615019998"/>
    <n v="2.6739694487899999"/>
  </r>
  <r>
    <x v="1"/>
    <x v="4"/>
    <x v="19"/>
    <s v="each"/>
    <n v="4.666666666666667"/>
    <m/>
    <n v="264.45649999775281"/>
    <n v="1.5501957273573035"/>
    <n v="0.23574938224134834"/>
    <n v="1.3633697071394418E-5"/>
    <n v="14.868310283258429"/>
    <n v="7845.4171829101133"/>
    <n v="77.254079817977527"/>
    <m/>
    <n v="1234.1303333228466"/>
    <n v="7.2342467276674167"/>
    <n v="1.100163783792959"/>
    <n v="6.3623919666507293E-5"/>
    <n v="69.38544798853934"/>
    <n v="36611.946853580528"/>
    <n v="360.51903915056181"/>
    <m/>
    <n v="0.24682606666456933"/>
    <n v="1.4468493455334834E-3"/>
    <n v="2.200327567585918E-4"/>
    <n v="1.2724783933301458E-8"/>
    <n v="1.3877089597707868E-2"/>
    <n v="7.3223893707161052"/>
    <n v="7.210380783011236E-2"/>
  </r>
  <r>
    <x v="1"/>
    <x v="4"/>
    <x v="20"/>
    <s v="each"/>
    <n v="21"/>
    <m/>
    <n v="276.71000959999998"/>
    <n v="1.4640807296"/>
    <n v="7.7921864960000004E-2"/>
    <n v="4.4229338330559997E-6"/>
    <n v="18.34656992"/>
    <n v="4328.8846080000003"/>
    <n v="76.120684199999999"/>
    <m/>
    <n v="5810.9102015999997"/>
    <n v="30.7456953216"/>
    <n v="1.6363591641600002"/>
    <n v="9.2881610494175999E-5"/>
    <n v="385.27796832000001"/>
    <n v="90906.576767999999"/>
    <n v="1598.5343682"/>
    <m/>
    <n v="1.1621820403199998"/>
    <n v="6.1491390643199995E-3"/>
    <n v="3.2727183283200005E-4"/>
    <n v="1.8576322098835199E-8"/>
    <n v="7.7055593663999999E-2"/>
    <n v="18.181315353599999"/>
    <n v="0.31970687364"/>
  </r>
  <r>
    <x v="1"/>
    <x v="4"/>
    <x v="21"/>
    <s v="each"/>
    <n v="45"/>
    <m/>
    <n v="287.67750239999998"/>
    <n v="1.6585201824"/>
    <n v="0.25653046623999998"/>
    <n v="1.4420733458264001E-5"/>
    <n v="16.984142479999999"/>
    <n v="8462.1961520000004"/>
    <n v="91.297404200000003"/>
    <m/>
    <n v="12945.487607999999"/>
    <n v="74.633408208000006"/>
    <n v="11.5438709808"/>
    <n v="6.4893300562188E-4"/>
    <n v="764.28641159999995"/>
    <n v="380798.82683999999"/>
    <n v="4108.3831890000001"/>
    <m/>
    <n v="2.5890975215999998"/>
    <n v="1.4926681641600001E-2"/>
    <n v="2.3087741961600001E-3"/>
    <n v="1.2978660112437599E-7"/>
    <n v="0.15285728231999998"/>
    <n v="76.159765367999995"/>
    <n v="0.8216766378"/>
  </r>
  <r>
    <x v="1"/>
    <x v="4"/>
    <x v="22"/>
    <s v="each"/>
    <n v="2"/>
    <m/>
    <n v="313.51625360000003"/>
    <n v="1.8277802736000002"/>
    <n v="0.53009569935999989"/>
    <n v="9.9211001873959995E-6"/>
    <n v="17.561213719999998"/>
    <n v="5153.6442280000001"/>
    <n v="86.101284200000009"/>
    <m/>
    <n v="627.03250720000005"/>
    <n v="3.6555605472000003"/>
    <n v="1.0601913987199998"/>
    <n v="1.9842200374791999E-5"/>
    <n v="35.122427439999996"/>
    <n v="10307.288456"/>
    <n v="172.20256840000002"/>
    <m/>
    <n v="0.12540650144000001"/>
    <n v="7.3111210944000005E-4"/>
    <n v="2.1203827974399997E-4"/>
    <n v="3.9684400749583999E-9"/>
    <n v="7.0244854879999994E-3"/>
    <n v="2.0614576912000002"/>
    <n v="3.4440513680000007E-2"/>
  </r>
  <r>
    <x v="1"/>
    <x v="2"/>
    <x v="12"/>
    <s v="sf"/>
    <n v="2331.5500000000002"/>
    <m/>
    <n v="3.0056214950142488"/>
    <n v="1.2540506996880805E-2"/>
    <n v="9.00815336134089E-4"/>
    <n v="9.3908036576318284E-11"/>
    <n v="0.29773189723857413"/>
    <n v="39.266334418620822"/>
    <n v="1.7179841682612247"/>
    <m/>
    <n v="7007.7567967004725"/>
    <n v="29.238819088577443"/>
    <n v="2.1002959969634354"/>
    <n v="2.189512826795149E-7"/>
    <n v="694.17680500659753"/>
    <n v="91551.422013735384"/>
    <n v="4005.5659875094589"/>
    <m/>
    <n v="1.4015513593400946"/>
    <n v="5.8477638177154888E-3"/>
    <n v="4.2005919939268707E-4"/>
    <n v="4.379025653590298E-11"/>
    <n v="0.13883536100131952"/>
    <n v="18.310284402747076"/>
    <n v="0.8011131975018918"/>
  </r>
  <r>
    <x v="1"/>
    <x v="2"/>
    <x v="23"/>
    <s v="sf"/>
    <n v="979.59"/>
    <m/>
    <n v="8.6947873289708504"/>
    <n v="5.9083320939916729E-2"/>
    <n v="0"/>
    <n v="9.5572398312016674E-7"/>
    <n v="0"/>
    <n v="209.96096073765617"/>
    <n v="11.800081796549675"/>
    <m/>
    <n v="8517.3267195865556"/>
    <n v="57.87743035953303"/>
    <n v="0"/>
    <n v="9.3621765662468413E-4"/>
    <n v="0"/>
    <n v="205675.6575290006"/>
    <n v="11559.242127082096"/>
    <m/>
    <n v="1.7034653439173111"/>
    <n v="1.1575486071906605E-2"/>
    <n v="0"/>
    <n v="1.8724353132493682E-7"/>
    <n v="0"/>
    <n v="41.135131505800118"/>
    <n v="2.3118484254164193"/>
  </r>
  <r>
    <x v="1"/>
    <x v="2"/>
    <x v="24"/>
    <s v="sf"/>
    <n v="19914.951999999997"/>
    <m/>
    <n v="1.2229423449156931"/>
    <n v="7.6975304659393229E-3"/>
    <n v="8.4385011133254512E-4"/>
    <n v="2.7946138944605831E-8"/>
    <n v="9.2477845187950034E-2"/>
    <n v="16.761682582995835"/>
    <n v="1.4506026395151514"/>
    <m/>
    <n v="24354.83809776347"/>
    <n v="153.29594974771922"/>
    <n v="16.805234462382291"/>
    <n v="5.5654601566715572E-4"/>
    <n v="1841.6918479814556"/>
    <n v="333808.10407959804"/>
    <n v="28888.68193701754"/>
    <m/>
    <n v="4.8709676195526939"/>
    <n v="3.0659189949543843E-2"/>
    <n v="3.3610468924764581E-3"/>
    <n v="1.1130920313343114E-7"/>
    <n v="0.36833836959629113"/>
    <n v="66.761620815919613"/>
    <n v="5.7777363874035084"/>
  </r>
  <r>
    <x v="1"/>
    <x v="2"/>
    <x v="25"/>
    <s v="ft"/>
    <n v="6743.7956666666669"/>
    <m/>
    <n v="0.4628658536585365"/>
    <n v="7.7896341463414627E-4"/>
    <n v="0"/>
    <n v="2.0161280487804877E-11"/>
    <n v="0"/>
    <n v="10.571128048780487"/>
    <n v="0.15335365853658536"/>
    <m/>
    <n v="3121.4727381504058"/>
    <n v="5.2531701001016256"/>
    <n v="0"/>
    <n v="1.3596355598810976E-7"/>
    <n v="0"/>
    <n v="71289.52752714431"/>
    <n v="1034.1857379065041"/>
    <m/>
    <n v="0.62429454763008119"/>
    <n v="1.0506340200203252E-3"/>
    <n v="0"/>
    <n v="2.7192711197621953E-11"/>
    <n v="0"/>
    <n v="14.257905505428862"/>
    <n v="0.20683714758130081"/>
  </r>
  <r>
    <x v="2"/>
    <x v="5"/>
    <x v="26"/>
    <s v="each"/>
    <n v="26"/>
    <m/>
    <n v="488.54848304580611"/>
    <n v="2.2754312908982754"/>
    <n v="2.2642772159428919"/>
    <n v="3.7366151100535405E-5"/>
    <n v="28.108268887566926"/>
    <n v="9592.5044616299838"/>
    <n v="154.09857202309072"/>
    <m/>
    <n v="12702.26055919096"/>
    <n v="59.161213563355162"/>
    <n v="58.871207614515185"/>
    <n v="9.7151992861392057E-4"/>
    <n v="730.81499107674006"/>
    <n v="249405.11600237957"/>
    <n v="4006.5628726003588"/>
    <m/>
    <n v="2.5404521118381918"/>
    <n v="1.1832242712671033E-2"/>
    <n v="1.1774241522903036E-2"/>
    <n v="1.9430398572278411E-7"/>
    <n v="0.14616299821534801"/>
    <n v="49.881023200475916"/>
    <n v="0.80131257452007176"/>
  </r>
  <r>
    <x v="2"/>
    <x v="5"/>
    <x v="27"/>
    <s v="each"/>
    <n v="1091"/>
    <m/>
    <n v="77.77"/>
    <n v="0.27542666666666665"/>
    <n v="5.5016666666666665E-2"/>
    <n v="3.2710066666666664E-7"/>
    <n v="3.3256666666666668"/>
    <n v="3472.4003333333335"/>
    <n v="17.628999999999998"/>
    <m/>
    <n v="84847.069999999992"/>
    <n v="300.49049333333329"/>
    <n v="60.023183333333328"/>
    <n v="3.5686682733333331E-4"/>
    <n v="3628.3023333333335"/>
    <n v="3788388.763666667"/>
    <n v="19233.238999999998"/>
    <m/>
    <n v="16.969413999999997"/>
    <n v="6.0098098666666655E-2"/>
    <n v="1.2004636666666665E-2"/>
    <n v="7.1373365466666662E-8"/>
    <n v="0.72566046666666673"/>
    <n v="757.67775273333336"/>
    <n v="3.8466477999999995"/>
  </r>
  <r>
    <x v="2"/>
    <x v="5"/>
    <x v="28"/>
    <s v="each"/>
    <n v="594.25"/>
    <m/>
    <n v="435.00892325996438"/>
    <n v="2.0411957168352175"/>
    <n v="1.526714009518144"/>
    <n v="2.2085068411659732E-5"/>
    <n v="25.933224271267107"/>
    <n v="7529.000594883998"/>
    <n v="108.0551011302796"/>
    <m/>
    <n v="258504.05264723382"/>
    <n v="1212.9805547293281"/>
    <n v="907.24980015615699"/>
    <n v="1.3124051903628796E-2"/>
    <n v="15410.818523200478"/>
    <n v="4474108.6035098154"/>
    <n v="64211.743846668651"/>
    <m/>
    <n v="51.700810529446763"/>
    <n v="0.24259611094586561"/>
    <n v="0.1814499600312314"/>
    <n v="2.6248103807257592E-6"/>
    <n v="3.0821637046400956"/>
    <n v="894.82172070196305"/>
    <n v="12.84234876933373"/>
  </r>
  <r>
    <x v="2"/>
    <x v="5"/>
    <x v="29"/>
    <s v="each"/>
    <n v="54"/>
    <m/>
    <n v="98.196959860725926"/>
    <n v="0.36130738598603163"/>
    <n v="1.664443964204991E-2"/>
    <n v="3.5356543697169249E-9"/>
    <n v="6.5973546180521838"/>
    <n v="1600.0409121747834"/>
    <n v="71.254062801523489"/>
    <m/>
    <n v="5302.6358324792"/>
    <n v="19.51059884324571"/>
    <n v="0.89879974067069512"/>
    <n v="1.9092533596471393E-7"/>
    <n v="356.25714937481791"/>
    <n v="86402.209257438313"/>
    <n v="3847.7193912822686"/>
    <m/>
    <n v="1.06052716649584"/>
    <n v="3.9021197686491421E-3"/>
    <n v="1.7975994813413903E-4"/>
    <n v="3.8185067192942788E-11"/>
    <n v="7.1251429874963579E-2"/>
    <n v="17.280441851487662"/>
    <n v="0.76954387825645376"/>
  </r>
  <r>
    <x v="2"/>
    <x v="5"/>
    <x v="30"/>
    <s v="each"/>
    <n v="439.75"/>
    <m/>
    <n v="133.69999999999999"/>
    <n v="0.2"/>
    <n v="0"/>
    <n v="0"/>
    <n v="0"/>
    <n v="2361.8000000000002"/>
    <n v="46.7"/>
    <m/>
    <n v="58794.574999999997"/>
    <n v="87.95"/>
    <n v="0"/>
    <n v="0"/>
    <n v="0"/>
    <n v="1038601.55"/>
    <n v="20536.325000000001"/>
    <m/>
    <n v="11.758915"/>
    <n v="1.7590000000000001E-2"/>
    <n v="0"/>
    <n v="0"/>
    <n v="0"/>
    <n v="207.72031000000001"/>
    <n v="4.1072649999999999"/>
  </r>
  <r>
    <x v="2"/>
    <x v="6"/>
    <x v="31"/>
    <s v="ft"/>
    <n v="26.240000000000002"/>
    <m/>
    <n v="54.9"/>
    <n v="0.29599999999999999"/>
    <n v="0"/>
    <n v="4.07E-6"/>
    <n v="0"/>
    <n v="1152"/>
    <n v="36.575030000000012"/>
    <m/>
    <n v="1440.576"/>
    <n v="7.7670400000000006"/>
    <n v="0"/>
    <n v="1.0679680000000001E-4"/>
    <n v="0"/>
    <n v="30228.480000000003"/>
    <n v="959.7287872000004"/>
    <m/>
    <n v="0.28811520000000002"/>
    <n v="1.553408E-3"/>
    <n v="0"/>
    <n v="2.1359360000000002E-8"/>
    <n v="0"/>
    <n v="6.0456960000000004"/>
    <n v="0.191945757440000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7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chartFormat="2">
  <location ref="G82:AN96" firstHeaderRow="1" firstDataRow="2" firstDataCol="1"/>
  <pivotFields count="29">
    <pivotField axis="axisRow" showAll="0">
      <items count="4">
        <item x="0"/>
        <item x="1"/>
        <item x="2"/>
        <item t="default"/>
      </items>
    </pivotField>
    <pivotField axis="axisRow" showAll="0">
      <items count="8">
        <item x="3"/>
        <item x="0"/>
        <item x="4"/>
        <item x="1"/>
        <item x="5"/>
        <item x="6"/>
        <item x="2"/>
        <item t="default"/>
      </items>
    </pivotField>
    <pivotField axis="axisCol" showAll="0" sortType="descending">
      <items count="33">
        <item x="4"/>
        <item x="11"/>
        <item x="25"/>
        <item x="13"/>
        <item x="10"/>
        <item x="9"/>
        <item x="30"/>
        <item x="15"/>
        <item x="29"/>
        <item x="8"/>
        <item x="31"/>
        <item x="24"/>
        <item x="23"/>
        <item x="3"/>
        <item x="7"/>
        <item x="14"/>
        <item x="12"/>
        <item x="2"/>
        <item x="22"/>
        <item x="21"/>
        <item x="20"/>
        <item x="19"/>
        <item x="18"/>
        <item x="17"/>
        <item x="28"/>
        <item x="6"/>
        <item x="27"/>
        <item x="16"/>
        <item x="1"/>
        <item x="5"/>
        <item x="26"/>
        <item x="0"/>
        <item t="default"/>
      </items>
    </pivotField>
    <pivotField showAll="0"/>
    <pivotField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numFmtId="11" showAll="0" defaultSubtotal="0"/>
    <pivotField numFmtId="11" showAll="0" defaultSubtotal="0"/>
    <pivotField dataField="1" numFmtId="11" showAll="0" defaultSubtotal="0"/>
    <pivotField numFmtId="11" showAll="0" defaultSubtotal="0"/>
    <pivotField numFmtId="11" showAll="0"/>
    <pivotField numFmtId="11" showAll="0"/>
  </pivotFields>
  <rowFields count="2">
    <field x="0"/>
    <field x="1"/>
  </rowFields>
  <rowItems count="13">
    <i>
      <x/>
    </i>
    <i r="1">
      <x v="1"/>
    </i>
    <i r="1">
      <x v="3"/>
    </i>
    <i r="1">
      <x v="6"/>
    </i>
    <i>
      <x v="1"/>
    </i>
    <i r="1">
      <x/>
    </i>
    <i r="1">
      <x v="1"/>
    </i>
    <i r="1">
      <x v="2"/>
    </i>
    <i r="1">
      <x v="6"/>
    </i>
    <i>
      <x v="2"/>
    </i>
    <i r="1">
      <x v="4"/>
    </i>
    <i r="1">
      <x v="5"/>
    </i>
    <i t="grand">
      <x/>
    </i>
  </rowItems>
  <colFields count="1">
    <field x="2"/>
  </colFields>
  <col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Sum of ODP* [kg CFC11eq/m2]" fld="25" baseField="0" baseItem="0"/>
  </dataFields>
  <chartFormats count="60">
    <chartFormat chart="0" format="26" series="1">
      <pivotArea type="data" outline="0" fieldPosition="0">
        <references count="1">
          <reference field="2" count="1" selected="0">
            <x v="19"/>
          </reference>
        </references>
      </pivotArea>
    </chartFormat>
    <chartFormat chart="0" format="27" series="1">
      <pivotArea type="data" outline="0" fieldPosition="0">
        <references count="1">
          <reference field="2" count="1" selected="0">
            <x v="18"/>
          </reference>
        </references>
      </pivotArea>
    </chartFormat>
    <chartFormat chart="0" format="28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29" series="1">
      <pivotArea type="data" outline="0" fieldPosition="0">
        <references count="1">
          <reference field="2" count="1" selected="0">
            <x v="31"/>
          </reference>
        </references>
      </pivotArea>
    </chartFormat>
    <chartFormat chart="0" format="30" series="1">
      <pivotArea type="data" outline="0" fieldPosition="0">
        <references count="1">
          <reference field="2" count="1" selected="0">
            <x v="30"/>
          </reference>
        </references>
      </pivotArea>
    </chartFormat>
    <chartFormat chart="0" format="31" series="1">
      <pivotArea type="data" outline="0" fieldPosition="0">
        <references count="1">
          <reference field="2" count="1" selected="0">
            <x v="29"/>
          </reference>
        </references>
      </pivotArea>
    </chartFormat>
    <chartFormat chart="0" format="32" series="1">
      <pivotArea type="data" outline="0" fieldPosition="0">
        <references count="1">
          <reference field="2" count="1" selected="0">
            <x v="28"/>
          </reference>
        </references>
      </pivotArea>
    </chartFormat>
    <chartFormat chart="0" format="33" series="1">
      <pivotArea type="data" outline="0" fieldPosition="0">
        <references count="1">
          <reference field="2" count="1" selected="0">
            <x v="27"/>
          </reference>
        </references>
      </pivotArea>
    </chartFormat>
    <chartFormat chart="0" format="34" series="1">
      <pivotArea type="data" outline="0" fieldPosition="0">
        <references count="1">
          <reference field="2" count="1" selected="0">
            <x v="26"/>
          </reference>
        </references>
      </pivotArea>
    </chartFormat>
    <chartFormat chart="0" format="35" series="1">
      <pivotArea type="data" outline="0" fieldPosition="0">
        <references count="1">
          <reference field="2" count="1" selected="0">
            <x v="25"/>
          </reference>
        </references>
      </pivotArea>
    </chartFormat>
    <chartFormat chart="0" format="36" series="1">
      <pivotArea type="data" outline="0" fieldPosition="0">
        <references count="1">
          <reference field="2" count="1" selected="0">
            <x v="24"/>
          </reference>
        </references>
      </pivotArea>
    </chartFormat>
    <chartFormat chart="0" format="37" series="1">
      <pivotArea type="data" outline="0" fieldPosition="0">
        <references count="1">
          <reference field="2" count="1" selected="0">
            <x v="23"/>
          </reference>
        </references>
      </pivotArea>
    </chartFormat>
    <chartFormat chart="0" format="38" series="1">
      <pivotArea type="data" outline="0" fieldPosition="0">
        <references count="1">
          <reference field="2" count="1" selected="0">
            <x v="22"/>
          </reference>
        </references>
      </pivotArea>
    </chartFormat>
    <chartFormat chart="0" format="39" series="1">
      <pivotArea type="data" outline="0" fieldPosition="0">
        <references count="1">
          <reference field="2" count="1" selected="0">
            <x v="21"/>
          </reference>
        </references>
      </pivotArea>
    </chartFormat>
    <chartFormat chart="0" format="40" series="1">
      <pivotArea type="data" outline="0" fieldPosition="0">
        <references count="1">
          <reference field="2" count="1" selected="0">
            <x v="20"/>
          </reference>
        </references>
      </pivotArea>
    </chartFormat>
    <chartFormat chart="0" format="41" series="1">
      <pivotArea type="data" outline="0" fieldPosition="0">
        <references count="1">
          <reference field="2" count="1" selected="0">
            <x v="17"/>
          </reference>
        </references>
      </pivotArea>
    </chartFormat>
    <chartFormat chart="0" format="42" series="1">
      <pivotArea type="data" outline="0" fieldPosition="0">
        <references count="1">
          <reference field="2" count="1" selected="0">
            <x v="16"/>
          </reference>
        </references>
      </pivotArea>
    </chartFormat>
    <chartFormat chart="0" format="43" series="1">
      <pivotArea type="data" outline="0" fieldPosition="0">
        <references count="1">
          <reference field="2" count="1" selected="0">
            <x v="14"/>
          </reference>
        </references>
      </pivotArea>
    </chartFormat>
    <chartFormat chart="0" format="44" series="1">
      <pivotArea type="data" outline="0" fieldPosition="0">
        <references count="1">
          <reference field="2" count="1" selected="0">
            <x v="13"/>
          </reference>
        </references>
      </pivotArea>
    </chartFormat>
    <chartFormat chart="0" format="45" series="1">
      <pivotArea type="data" outline="0" fieldPosition="0">
        <references count="1">
          <reference field="2" count="1" selected="0">
            <x v="12"/>
          </reference>
        </references>
      </pivotArea>
    </chartFormat>
    <chartFormat chart="0" format="46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47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48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49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51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52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53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54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7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chartFormat="3">
  <location ref="G36:AN50" firstHeaderRow="1" firstDataRow="2" firstDataCol="1"/>
  <pivotFields count="29">
    <pivotField axis="axisRow" showAll="0">
      <items count="4">
        <item x="0"/>
        <item x="1"/>
        <item x="2"/>
        <item t="default"/>
      </items>
    </pivotField>
    <pivotField axis="axisRow" showAll="0">
      <items count="8">
        <item x="3"/>
        <item x="0"/>
        <item x="4"/>
        <item x="1"/>
        <item x="5"/>
        <item x="6"/>
        <item x="2"/>
        <item t="default"/>
      </items>
    </pivotField>
    <pivotField axis="axisCol" showAll="0" sortType="descending">
      <items count="33">
        <item x="4"/>
        <item x="11"/>
        <item x="25"/>
        <item x="13"/>
        <item x="10"/>
        <item x="9"/>
        <item x="30"/>
        <item x="15"/>
        <item x="29"/>
        <item x="8"/>
        <item x="31"/>
        <item x="24"/>
        <item x="23"/>
        <item x="3"/>
        <item x="7"/>
        <item x="14"/>
        <item x="12"/>
        <item x="2"/>
        <item x="22"/>
        <item x="21"/>
        <item x="20"/>
        <item x="19"/>
        <item x="18"/>
        <item x="17"/>
        <item x="28"/>
        <item x="6"/>
        <item x="27"/>
        <item x="16"/>
        <item x="1"/>
        <item x="5"/>
        <item x="26"/>
        <item x="0"/>
        <item t="default"/>
      </items>
    </pivotField>
    <pivotField showAll="0"/>
    <pivotField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dataField="1"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</pivotFields>
  <rowFields count="2">
    <field x="0"/>
    <field x="1"/>
  </rowFields>
  <rowItems count="13">
    <i>
      <x/>
    </i>
    <i r="1">
      <x v="1"/>
    </i>
    <i r="1">
      <x v="3"/>
    </i>
    <i r="1">
      <x v="6"/>
    </i>
    <i>
      <x v="1"/>
    </i>
    <i r="1">
      <x/>
    </i>
    <i r="1">
      <x v="1"/>
    </i>
    <i r="1">
      <x v="2"/>
    </i>
    <i r="1">
      <x v="6"/>
    </i>
    <i>
      <x v="2"/>
    </i>
    <i r="1">
      <x v="4"/>
    </i>
    <i r="1">
      <x v="5"/>
    </i>
    <i t="grand">
      <x/>
    </i>
  </rowItems>
  <colFields count="1">
    <field x="2"/>
  </colFields>
  <col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Sum of AP* [kg SO2eq/m2]" fld="23" baseField="0" baseItem="0"/>
  </dataFields>
  <chartFormats count="60">
    <chartFormat chart="0" format="26" series="1">
      <pivotArea type="data" outline="0" fieldPosition="0">
        <references count="1">
          <reference field="2" count="1" selected="0">
            <x v="29"/>
          </reference>
        </references>
      </pivotArea>
    </chartFormat>
    <chartFormat chart="0" format="27" series="1">
      <pivotArea type="data" outline="0" fieldPosition="0">
        <references count="1">
          <reference field="2" count="1" selected="0">
            <x v="30"/>
          </reference>
        </references>
      </pivotArea>
    </chartFormat>
    <chartFormat chart="0" format="28" series="1">
      <pivotArea type="data" outline="0" fieldPosition="0">
        <references count="1">
          <reference field="2" count="1" selected="0">
            <x v="31"/>
          </reference>
        </references>
      </pivotArea>
    </chartFormat>
    <chartFormat chart="0" format="2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3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3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32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33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34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35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36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37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38" series="1">
      <pivotArea type="data" outline="0" fieldPosition="0">
        <references count="1">
          <reference field="2" count="1" selected="0">
            <x v="12"/>
          </reference>
        </references>
      </pivotArea>
    </chartFormat>
    <chartFormat chart="0" format="39" series="1">
      <pivotArea type="data" outline="0" fieldPosition="0">
        <references count="1">
          <reference field="2" count="1" selected="0">
            <x v="13"/>
          </reference>
        </references>
      </pivotArea>
    </chartFormat>
    <chartFormat chart="0" format="40" series="1">
      <pivotArea type="data" outline="0" fieldPosition="0">
        <references count="1">
          <reference field="2" count="1" selected="0">
            <x v="14"/>
          </reference>
        </references>
      </pivotArea>
    </chartFormat>
    <chartFormat chart="0" format="41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0" format="42" series="1">
      <pivotArea type="data" outline="0" fieldPosition="0">
        <references count="1">
          <reference field="2" count="1" selected="0">
            <x v="16"/>
          </reference>
        </references>
      </pivotArea>
    </chartFormat>
    <chartFormat chart="0" format="43" series="1">
      <pivotArea type="data" outline="0" fieldPosition="0">
        <references count="1">
          <reference field="2" count="1" selected="0">
            <x v="17"/>
          </reference>
        </references>
      </pivotArea>
    </chartFormat>
    <chartFormat chart="0" format="44" series="1">
      <pivotArea type="data" outline="0" fieldPosition="0">
        <references count="1">
          <reference field="2" count="1" selected="0">
            <x v="18"/>
          </reference>
        </references>
      </pivotArea>
    </chartFormat>
    <chartFormat chart="0" format="45" series="1">
      <pivotArea type="data" outline="0" fieldPosition="0">
        <references count="1">
          <reference field="2" count="1" selected="0">
            <x v="19"/>
          </reference>
        </references>
      </pivotArea>
    </chartFormat>
    <chartFormat chart="0" format="46" series="1">
      <pivotArea type="data" outline="0" fieldPosition="0">
        <references count="1">
          <reference field="2" count="1" selected="0">
            <x v="20"/>
          </reference>
        </references>
      </pivotArea>
    </chartFormat>
    <chartFormat chart="0" format="47" series="1">
      <pivotArea type="data" outline="0" fieldPosition="0">
        <references count="1">
          <reference field="2" count="1" selected="0">
            <x v="21"/>
          </reference>
        </references>
      </pivotArea>
    </chartFormat>
    <chartFormat chart="0" format="48" series="1">
      <pivotArea type="data" outline="0" fieldPosition="0">
        <references count="1">
          <reference field="2" count="1" selected="0">
            <x v="22"/>
          </reference>
        </references>
      </pivotArea>
    </chartFormat>
    <chartFormat chart="0" format="49" series="1">
      <pivotArea type="data" outline="0" fieldPosition="0">
        <references count="1">
          <reference field="2" count="1" selected="0">
            <x v="23"/>
          </reference>
        </references>
      </pivotArea>
    </chartFormat>
    <chartFormat chart="0" format="50" series="1">
      <pivotArea type="data" outline="0" fieldPosition="0">
        <references count="1">
          <reference field="2" count="1" selected="0">
            <x v="24"/>
          </reference>
        </references>
      </pivotArea>
    </chartFormat>
    <chartFormat chart="0" format="51" series="1">
      <pivotArea type="data" outline="0" fieldPosition="0">
        <references count="1">
          <reference field="2" count="1" selected="0">
            <x v="25"/>
          </reference>
        </references>
      </pivotArea>
    </chartFormat>
    <chartFormat chart="0" format="52" series="1">
      <pivotArea type="data" outline="0" fieldPosition="0">
        <references count="1">
          <reference field="2" count="1" selected="0">
            <x v="26"/>
          </reference>
        </references>
      </pivotArea>
    </chartFormat>
    <chartFormat chart="0" format="53" series="1">
      <pivotArea type="data" outline="0" fieldPosition="0">
        <references count="1">
          <reference field="2" count="1" selected="0">
            <x v="27"/>
          </reference>
        </references>
      </pivotArea>
    </chartFormat>
    <chartFormat chart="0" format="54" series="1">
      <pivotArea type="data" outline="0" fieldPosition="0">
        <references count="1">
          <reference field="2" count="1" selected="0">
            <x v="2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7" cacheId="17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chartFormat="2">
  <location ref="G151:AN165" firstHeaderRow="1" firstDataRow="2" firstDataCol="1"/>
  <pivotFields count="29">
    <pivotField axis="axisRow" showAll="0">
      <items count="4">
        <item x="0"/>
        <item x="1"/>
        <item x="2"/>
        <item t="default"/>
      </items>
    </pivotField>
    <pivotField axis="axisRow" showAll="0">
      <items count="8">
        <item x="3"/>
        <item x="0"/>
        <item x="4"/>
        <item x="1"/>
        <item x="5"/>
        <item x="6"/>
        <item x="2"/>
        <item t="default"/>
      </items>
    </pivotField>
    <pivotField axis="axisCol" showAll="0" sortType="descending">
      <items count="33">
        <item x="4"/>
        <item x="11"/>
        <item x="25"/>
        <item x="13"/>
        <item x="10"/>
        <item x="9"/>
        <item x="30"/>
        <item x="15"/>
        <item x="29"/>
        <item x="8"/>
        <item x="31"/>
        <item x="24"/>
        <item x="23"/>
        <item x="3"/>
        <item x="7"/>
        <item x="14"/>
        <item x="12"/>
        <item x="2"/>
        <item x="22"/>
        <item x="21"/>
        <item x="20"/>
        <item x="19"/>
        <item x="18"/>
        <item x="17"/>
        <item x="28"/>
        <item x="6"/>
        <item x="27"/>
        <item x="16"/>
        <item x="1"/>
        <item x="5"/>
        <item x="26"/>
        <item x="0"/>
        <item t="default"/>
      </items>
    </pivotField>
    <pivotField showAll="0"/>
    <pivotField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dataField="1" numFmtId="11" showAll="0"/>
  </pivotFields>
  <rowFields count="2">
    <field x="0"/>
    <field x="1"/>
  </rowFields>
  <rowItems count="13">
    <i>
      <x/>
    </i>
    <i r="1">
      <x v="1"/>
    </i>
    <i r="1">
      <x v="3"/>
    </i>
    <i r="1">
      <x v="6"/>
    </i>
    <i>
      <x v="1"/>
    </i>
    <i r="1">
      <x/>
    </i>
    <i r="1">
      <x v="1"/>
    </i>
    <i r="1">
      <x v="2"/>
    </i>
    <i r="1">
      <x v="6"/>
    </i>
    <i>
      <x v="2"/>
    </i>
    <i r="1">
      <x v="4"/>
    </i>
    <i r="1">
      <x v="5"/>
    </i>
    <i t="grand">
      <x/>
    </i>
  </rowItems>
  <colFields count="1">
    <field x="2"/>
  </colFields>
  <col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Sum of Mass [kg/m2]" fld="28" baseField="0" baseItem="0"/>
  </dataFields>
  <chartFormats count="3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3" cacheId="17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chartFormat="2">
  <location ref="G59:AN73" firstHeaderRow="1" firstDataRow="2" firstDataCol="1"/>
  <pivotFields count="29">
    <pivotField axis="axisRow" showAll="0">
      <items count="4">
        <item x="0"/>
        <item x="1"/>
        <item x="2"/>
        <item t="default"/>
      </items>
    </pivotField>
    <pivotField axis="axisRow" showAll="0">
      <items count="8">
        <item x="3"/>
        <item x="0"/>
        <item x="4"/>
        <item x="1"/>
        <item x="5"/>
        <item x="6"/>
        <item x="2"/>
        <item t="default"/>
      </items>
    </pivotField>
    <pivotField axis="axisCol" showAll="0" sortType="descending">
      <items count="33">
        <item x="4"/>
        <item x="11"/>
        <item x="25"/>
        <item x="13"/>
        <item x="10"/>
        <item x="9"/>
        <item x="30"/>
        <item x="15"/>
        <item x="29"/>
        <item x="8"/>
        <item x="31"/>
        <item x="24"/>
        <item x="23"/>
        <item x="3"/>
        <item x="7"/>
        <item x="14"/>
        <item x="12"/>
        <item x="2"/>
        <item x="22"/>
        <item x="21"/>
        <item x="20"/>
        <item x="19"/>
        <item x="18"/>
        <item x="17"/>
        <item x="28"/>
        <item x="6"/>
        <item x="27"/>
        <item x="16"/>
        <item x="1"/>
        <item x="5"/>
        <item x="26"/>
        <item x="0"/>
        <item t="default"/>
      </items>
    </pivotField>
    <pivotField showAll="0"/>
    <pivotField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numFmtId="11" showAll="0" defaultSubtotal="0"/>
    <pivotField dataField="1" numFmtId="11" showAll="0" defaultSubtotal="0"/>
    <pivotField numFmtId="11" showAll="0" defaultSubtotal="0"/>
    <pivotField numFmtId="11" showAll="0" defaultSubtotal="0"/>
    <pivotField numFmtId="11" showAll="0"/>
    <pivotField numFmtId="11" showAll="0"/>
  </pivotFields>
  <rowFields count="2">
    <field x="0"/>
    <field x="1"/>
  </rowFields>
  <rowItems count="13">
    <i>
      <x/>
    </i>
    <i r="1">
      <x v="1"/>
    </i>
    <i r="1">
      <x v="3"/>
    </i>
    <i r="1">
      <x v="6"/>
    </i>
    <i>
      <x v="1"/>
    </i>
    <i r="1">
      <x/>
    </i>
    <i r="1">
      <x v="1"/>
    </i>
    <i r="1">
      <x v="2"/>
    </i>
    <i r="1">
      <x v="6"/>
    </i>
    <i>
      <x v="2"/>
    </i>
    <i r="1">
      <x v="4"/>
    </i>
    <i r="1">
      <x v="5"/>
    </i>
    <i t="grand">
      <x/>
    </i>
  </rowItems>
  <colFields count="1">
    <field x="2"/>
  </colFields>
  <col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Sum of EP* [kg Neq/m2]" fld="24" baseField="0" baseItem="0"/>
  </dataFields>
  <chartFormats count="60">
    <chartFormat chart="0" format="26" series="1">
      <pivotArea type="data" outline="0" fieldPosition="0">
        <references count="1">
          <reference field="2" count="1" selected="0">
            <x v="29"/>
          </reference>
        </references>
      </pivotArea>
    </chartFormat>
    <chartFormat chart="0" format="27" series="1">
      <pivotArea type="data" outline="0" fieldPosition="0">
        <references count="1">
          <reference field="2" count="1" selected="0">
            <x v="30"/>
          </reference>
        </references>
      </pivotArea>
    </chartFormat>
    <chartFormat chart="0" format="28" series="1">
      <pivotArea type="data" outline="0" fieldPosition="0">
        <references count="1">
          <reference field="2" count="1" selected="0">
            <x v="31"/>
          </reference>
        </references>
      </pivotArea>
    </chartFormat>
    <chartFormat chart="0" format="2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3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3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32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33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34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35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36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37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38" series="1">
      <pivotArea type="data" outline="0" fieldPosition="0">
        <references count="1">
          <reference field="2" count="1" selected="0">
            <x v="12"/>
          </reference>
        </references>
      </pivotArea>
    </chartFormat>
    <chartFormat chart="0" format="39" series="1">
      <pivotArea type="data" outline="0" fieldPosition="0">
        <references count="1">
          <reference field="2" count="1" selected="0">
            <x v="13"/>
          </reference>
        </references>
      </pivotArea>
    </chartFormat>
    <chartFormat chart="0" format="40" series="1">
      <pivotArea type="data" outline="0" fieldPosition="0">
        <references count="1">
          <reference field="2" count="1" selected="0">
            <x v="14"/>
          </reference>
        </references>
      </pivotArea>
    </chartFormat>
    <chartFormat chart="0" format="41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0" format="42" series="1">
      <pivotArea type="data" outline="0" fieldPosition="0">
        <references count="1">
          <reference field="2" count="1" selected="0">
            <x v="16"/>
          </reference>
        </references>
      </pivotArea>
    </chartFormat>
    <chartFormat chart="0" format="43" series="1">
      <pivotArea type="data" outline="0" fieldPosition="0">
        <references count="1">
          <reference field="2" count="1" selected="0">
            <x v="17"/>
          </reference>
        </references>
      </pivotArea>
    </chartFormat>
    <chartFormat chart="0" format="44" series="1">
      <pivotArea type="data" outline="0" fieldPosition="0">
        <references count="1">
          <reference field="2" count="1" selected="0">
            <x v="18"/>
          </reference>
        </references>
      </pivotArea>
    </chartFormat>
    <chartFormat chart="0" format="45" series="1">
      <pivotArea type="data" outline="0" fieldPosition="0">
        <references count="1">
          <reference field="2" count="1" selected="0">
            <x v="19"/>
          </reference>
        </references>
      </pivotArea>
    </chartFormat>
    <chartFormat chart="0" format="46" series="1">
      <pivotArea type="data" outline="0" fieldPosition="0">
        <references count="1">
          <reference field="2" count="1" selected="0">
            <x v="20"/>
          </reference>
        </references>
      </pivotArea>
    </chartFormat>
    <chartFormat chart="0" format="47" series="1">
      <pivotArea type="data" outline="0" fieldPosition="0">
        <references count="1">
          <reference field="2" count="1" selected="0">
            <x v="21"/>
          </reference>
        </references>
      </pivotArea>
    </chartFormat>
    <chartFormat chart="0" format="48" series="1">
      <pivotArea type="data" outline="0" fieldPosition="0">
        <references count="1">
          <reference field="2" count="1" selected="0">
            <x v="22"/>
          </reference>
        </references>
      </pivotArea>
    </chartFormat>
    <chartFormat chart="0" format="49" series="1">
      <pivotArea type="data" outline="0" fieldPosition="0">
        <references count="1">
          <reference field="2" count="1" selected="0">
            <x v="23"/>
          </reference>
        </references>
      </pivotArea>
    </chartFormat>
    <chartFormat chart="0" format="50" series="1">
      <pivotArea type="data" outline="0" fieldPosition="0">
        <references count="1">
          <reference field="2" count="1" selected="0">
            <x v="24"/>
          </reference>
        </references>
      </pivotArea>
    </chartFormat>
    <chartFormat chart="0" format="51" series="1">
      <pivotArea type="data" outline="0" fieldPosition="0">
        <references count="1">
          <reference field="2" count="1" selected="0">
            <x v="25"/>
          </reference>
        </references>
      </pivotArea>
    </chartFormat>
    <chartFormat chart="0" format="52" series="1">
      <pivotArea type="data" outline="0" fieldPosition="0">
        <references count="1">
          <reference field="2" count="1" selected="0">
            <x v="26"/>
          </reference>
        </references>
      </pivotArea>
    </chartFormat>
    <chartFormat chart="0" format="53" series="1">
      <pivotArea type="data" outline="0" fieldPosition="0">
        <references count="1">
          <reference field="2" count="1" selected="0">
            <x v="27"/>
          </reference>
        </references>
      </pivotArea>
    </chartFormat>
    <chartFormat chart="0" format="54" series="1">
      <pivotArea type="data" outline="0" fieldPosition="0">
        <references count="1">
          <reference field="2" count="1" selected="0">
            <x v="2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1" cacheId="17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chartFormat="17">
  <location ref="G12:AN26" firstHeaderRow="1" firstDataRow="2" firstDataCol="1"/>
  <pivotFields count="29">
    <pivotField axis="axisRow" showAll="0">
      <items count="4">
        <item x="0"/>
        <item x="1"/>
        <item x="2"/>
        <item t="default"/>
      </items>
    </pivotField>
    <pivotField axis="axisRow" showAll="0">
      <items count="8">
        <item x="3"/>
        <item x="0"/>
        <item x="4"/>
        <item x="1"/>
        <item x="5"/>
        <item x="6"/>
        <item x="2"/>
        <item t="default"/>
      </items>
    </pivotField>
    <pivotField axis="axisCol" showAll="0" sortType="descending">
      <items count="33">
        <item x="4"/>
        <item x="11"/>
        <item x="25"/>
        <item x="13"/>
        <item x="10"/>
        <item x="9"/>
        <item x="30"/>
        <item x="15"/>
        <item x="29"/>
        <item x="8"/>
        <item x="31"/>
        <item x="24"/>
        <item x="23"/>
        <item x="3"/>
        <item x="7"/>
        <item x="14"/>
        <item x="12"/>
        <item x="2"/>
        <item x="22"/>
        <item x="21"/>
        <item x="20"/>
        <item x="19"/>
        <item x="18"/>
        <item x="17"/>
        <item x="28"/>
        <item x="6"/>
        <item x="27"/>
        <item x="16"/>
        <item x="1"/>
        <item x="5"/>
        <item x="26"/>
        <item x="0"/>
        <item t="default"/>
      </items>
    </pivotField>
    <pivotField showAll="0" defaultSubtotal="0"/>
    <pivotField showAll="0" defaultSubtotal="0"/>
    <pivotField showAll="0" defaultSubtotal="0"/>
    <pivotField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showAll="0"/>
    <pivotField showAll="0"/>
    <pivotField showAll="0" defaultSubtota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showAll="0" defaultSubtotal="0"/>
    <pivotField dataField="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showAll="0"/>
    <pivotField showAll="0"/>
  </pivotFields>
  <rowFields count="2">
    <field x="0"/>
    <field x="1"/>
  </rowFields>
  <rowItems count="13">
    <i>
      <x/>
    </i>
    <i r="1">
      <x v="1"/>
    </i>
    <i r="1">
      <x v="3"/>
    </i>
    <i r="1">
      <x v="6"/>
    </i>
    <i>
      <x v="1"/>
    </i>
    <i r="1">
      <x/>
    </i>
    <i r="1">
      <x v="1"/>
    </i>
    <i r="1">
      <x v="2"/>
    </i>
    <i r="1">
      <x v="6"/>
    </i>
    <i>
      <x v="2"/>
    </i>
    <i r="1">
      <x v="4"/>
    </i>
    <i r="1">
      <x v="5"/>
    </i>
    <i t="grand">
      <x/>
    </i>
  </rowItems>
  <colFields count="1">
    <field x="2"/>
  </colFields>
  <col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Sum of GWP [kg CO2eq/m2]" fld="22" baseField="7" baseItem="2"/>
  </dataFields>
  <chartFormats count="32"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5" cacheId="17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chartFormat="2">
  <location ref="G105:AN119" firstHeaderRow="1" firstDataRow="2" firstDataCol="1"/>
  <pivotFields count="29">
    <pivotField axis="axisRow" showAll="0">
      <items count="4">
        <item x="0"/>
        <item x="1"/>
        <item x="2"/>
        <item t="default"/>
      </items>
    </pivotField>
    <pivotField axis="axisRow" showAll="0">
      <items count="8">
        <item x="3"/>
        <item x="0"/>
        <item x="4"/>
        <item x="1"/>
        <item x="5"/>
        <item x="6"/>
        <item x="2"/>
        <item t="default"/>
      </items>
    </pivotField>
    <pivotField axis="axisCol" showAll="0" sortType="descending">
      <items count="33">
        <item x="4"/>
        <item x="11"/>
        <item x="25"/>
        <item x="13"/>
        <item x="10"/>
        <item x="9"/>
        <item x="30"/>
        <item x="15"/>
        <item x="29"/>
        <item x="8"/>
        <item x="31"/>
        <item x="24"/>
        <item x="23"/>
        <item x="3"/>
        <item x="7"/>
        <item x="14"/>
        <item x="12"/>
        <item x="2"/>
        <item x="22"/>
        <item x="21"/>
        <item x="20"/>
        <item x="19"/>
        <item x="18"/>
        <item x="17"/>
        <item x="28"/>
        <item x="6"/>
        <item x="27"/>
        <item x="16"/>
        <item x="1"/>
        <item x="5"/>
        <item x="26"/>
        <item x="0"/>
        <item t="default"/>
      </items>
    </pivotField>
    <pivotField showAll="0"/>
    <pivotField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dataField="1" numFmtId="11" showAll="0" defaultSubtotal="0"/>
    <pivotField numFmtId="11" showAll="0"/>
    <pivotField numFmtId="11" showAll="0"/>
  </pivotFields>
  <rowFields count="2">
    <field x="0"/>
    <field x="1"/>
  </rowFields>
  <rowItems count="13">
    <i>
      <x/>
    </i>
    <i r="1">
      <x v="1"/>
    </i>
    <i r="1">
      <x v="3"/>
    </i>
    <i r="1">
      <x v="6"/>
    </i>
    <i>
      <x v="1"/>
    </i>
    <i r="1">
      <x/>
    </i>
    <i r="1">
      <x v="1"/>
    </i>
    <i r="1">
      <x v="2"/>
    </i>
    <i r="1">
      <x v="6"/>
    </i>
    <i>
      <x v="2"/>
    </i>
    <i r="1">
      <x v="4"/>
    </i>
    <i r="1">
      <x v="5"/>
    </i>
    <i t="grand">
      <x/>
    </i>
  </rowItems>
  <colFields count="1">
    <field x="2"/>
  </colFields>
  <col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Sum of SFP* [kg O₃eq/m2]" fld="26" baseField="0" baseItem="0"/>
  </dataFields>
  <chartFormats count="60">
    <chartFormat chart="0" format="26" series="1">
      <pivotArea type="data" outline="0" fieldPosition="0">
        <references count="1">
          <reference field="2" count="1" selected="0">
            <x v="19"/>
          </reference>
        </references>
      </pivotArea>
    </chartFormat>
    <chartFormat chart="0" format="27" series="1">
      <pivotArea type="data" outline="0" fieldPosition="0">
        <references count="1">
          <reference field="2" count="1" selected="0">
            <x v="18"/>
          </reference>
        </references>
      </pivotArea>
    </chartFormat>
    <chartFormat chart="0" format="28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29" series="1">
      <pivotArea type="data" outline="0" fieldPosition="0">
        <references count="1">
          <reference field="2" count="1" selected="0">
            <x v="31"/>
          </reference>
        </references>
      </pivotArea>
    </chartFormat>
    <chartFormat chart="0" format="30" series="1">
      <pivotArea type="data" outline="0" fieldPosition="0">
        <references count="1">
          <reference field="2" count="1" selected="0">
            <x v="30"/>
          </reference>
        </references>
      </pivotArea>
    </chartFormat>
    <chartFormat chart="0" format="31" series="1">
      <pivotArea type="data" outline="0" fieldPosition="0">
        <references count="1">
          <reference field="2" count="1" selected="0">
            <x v="29"/>
          </reference>
        </references>
      </pivotArea>
    </chartFormat>
    <chartFormat chart="0" format="32" series="1">
      <pivotArea type="data" outline="0" fieldPosition="0">
        <references count="1">
          <reference field="2" count="1" selected="0">
            <x v="28"/>
          </reference>
        </references>
      </pivotArea>
    </chartFormat>
    <chartFormat chart="0" format="33" series="1">
      <pivotArea type="data" outline="0" fieldPosition="0">
        <references count="1">
          <reference field="2" count="1" selected="0">
            <x v="27"/>
          </reference>
        </references>
      </pivotArea>
    </chartFormat>
    <chartFormat chart="0" format="34" series="1">
      <pivotArea type="data" outline="0" fieldPosition="0">
        <references count="1">
          <reference field="2" count="1" selected="0">
            <x v="26"/>
          </reference>
        </references>
      </pivotArea>
    </chartFormat>
    <chartFormat chart="0" format="35" series="1">
      <pivotArea type="data" outline="0" fieldPosition="0">
        <references count="1">
          <reference field="2" count="1" selected="0">
            <x v="25"/>
          </reference>
        </references>
      </pivotArea>
    </chartFormat>
    <chartFormat chart="0" format="36" series="1">
      <pivotArea type="data" outline="0" fieldPosition="0">
        <references count="1">
          <reference field="2" count="1" selected="0">
            <x v="24"/>
          </reference>
        </references>
      </pivotArea>
    </chartFormat>
    <chartFormat chart="0" format="37" series="1">
      <pivotArea type="data" outline="0" fieldPosition="0">
        <references count="1">
          <reference field="2" count="1" selected="0">
            <x v="23"/>
          </reference>
        </references>
      </pivotArea>
    </chartFormat>
    <chartFormat chart="0" format="38" series="1">
      <pivotArea type="data" outline="0" fieldPosition="0">
        <references count="1">
          <reference field="2" count="1" selected="0">
            <x v="22"/>
          </reference>
        </references>
      </pivotArea>
    </chartFormat>
    <chartFormat chart="0" format="39" series="1">
      <pivotArea type="data" outline="0" fieldPosition="0">
        <references count="1">
          <reference field="2" count="1" selected="0">
            <x v="21"/>
          </reference>
        </references>
      </pivotArea>
    </chartFormat>
    <chartFormat chart="0" format="40" series="1">
      <pivotArea type="data" outline="0" fieldPosition="0">
        <references count="1">
          <reference field="2" count="1" selected="0">
            <x v="20"/>
          </reference>
        </references>
      </pivotArea>
    </chartFormat>
    <chartFormat chart="0" format="41" series="1">
      <pivotArea type="data" outline="0" fieldPosition="0">
        <references count="1">
          <reference field="2" count="1" selected="0">
            <x v="17"/>
          </reference>
        </references>
      </pivotArea>
    </chartFormat>
    <chartFormat chart="0" format="42" series="1">
      <pivotArea type="data" outline="0" fieldPosition="0">
        <references count="1">
          <reference field="2" count="1" selected="0">
            <x v="16"/>
          </reference>
        </references>
      </pivotArea>
    </chartFormat>
    <chartFormat chart="0" format="43" series="1">
      <pivotArea type="data" outline="0" fieldPosition="0">
        <references count="1">
          <reference field="2" count="1" selected="0">
            <x v="14"/>
          </reference>
        </references>
      </pivotArea>
    </chartFormat>
    <chartFormat chart="0" format="44" series="1">
      <pivotArea type="data" outline="0" fieldPosition="0">
        <references count="1">
          <reference field="2" count="1" selected="0">
            <x v="13"/>
          </reference>
        </references>
      </pivotArea>
    </chartFormat>
    <chartFormat chart="0" format="45" series="1">
      <pivotArea type="data" outline="0" fieldPosition="0">
        <references count="1">
          <reference field="2" count="1" selected="0">
            <x v="12"/>
          </reference>
        </references>
      </pivotArea>
    </chartFormat>
    <chartFormat chart="0" format="46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47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48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49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51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52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53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54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PivotTable6" cacheId="17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chartFormat="2">
  <location ref="G128:AN142" firstHeaderRow="1" firstDataRow="2" firstDataCol="1"/>
  <pivotFields count="29">
    <pivotField axis="axisRow" showAll="0">
      <items count="4">
        <item x="0"/>
        <item x="1"/>
        <item x="2"/>
        <item t="default"/>
      </items>
    </pivotField>
    <pivotField axis="axisRow" showAll="0">
      <items count="8">
        <item x="3"/>
        <item x="0"/>
        <item x="4"/>
        <item x="1"/>
        <item x="5"/>
        <item x="6"/>
        <item x="2"/>
        <item t="default"/>
      </items>
    </pivotField>
    <pivotField axis="axisCol" showAll="0" sortType="descending">
      <items count="33">
        <item x="4"/>
        <item x="11"/>
        <item x="25"/>
        <item x="13"/>
        <item x="10"/>
        <item x="9"/>
        <item x="30"/>
        <item x="15"/>
        <item x="29"/>
        <item x="8"/>
        <item x="31"/>
        <item x="24"/>
        <item x="23"/>
        <item x="3"/>
        <item x="7"/>
        <item x="14"/>
        <item x="12"/>
        <item x="2"/>
        <item x="22"/>
        <item x="21"/>
        <item x="20"/>
        <item x="19"/>
        <item x="18"/>
        <item x="17"/>
        <item x="28"/>
        <item x="6"/>
        <item x="27"/>
        <item x="16"/>
        <item x="1"/>
        <item x="5"/>
        <item x="26"/>
        <item x="0"/>
        <item t="default"/>
      </items>
    </pivotField>
    <pivotField showAll="0"/>
    <pivotField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numFmtId="11" showAll="0"/>
    <pivotField numFmtId="11" showAll="0"/>
    <pivotField showAll="0"/>
    <pivotField numFmtId="11" showAll="0"/>
    <pivotField numFmtId="11" showAll="0" defaultSubtotal="0"/>
    <pivotField numFmtId="11" showAll="0" defaultSubtotal="0"/>
    <pivotField numFmtId="11" showAll="0" defaultSubtotal="0"/>
    <pivotField numFmtId="11" showAll="0" defaultSubtotal="0"/>
    <pivotField dataField="1" numFmtId="11" showAll="0"/>
    <pivotField numFmtId="11" showAll="0"/>
  </pivotFields>
  <rowFields count="2">
    <field x="0"/>
    <field x="1"/>
  </rowFields>
  <rowItems count="13">
    <i>
      <x/>
    </i>
    <i r="1">
      <x v="1"/>
    </i>
    <i r="1">
      <x v="3"/>
    </i>
    <i r="1">
      <x v="6"/>
    </i>
    <i>
      <x v="1"/>
    </i>
    <i r="1">
      <x/>
    </i>
    <i r="1">
      <x v="1"/>
    </i>
    <i r="1">
      <x v="2"/>
    </i>
    <i r="1">
      <x v="6"/>
    </i>
    <i>
      <x v="2"/>
    </i>
    <i r="1">
      <x v="4"/>
    </i>
    <i r="1">
      <x v="5"/>
    </i>
    <i t="grand">
      <x/>
    </i>
  </rowItems>
  <colFields count="1">
    <field x="2"/>
  </colFields>
  <col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Sum of Energy [MJ/m2]" fld="27" baseField="0" baseItem="0"/>
  </dataFields>
  <chartFormats count="60">
    <chartFormat chart="0" format="32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33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34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35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36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37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38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39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40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41" series="1">
      <pivotArea type="data" outline="0" fieldPosition="0">
        <references count="1">
          <reference field="2" count="1" selected="0">
            <x v="12"/>
          </reference>
        </references>
      </pivotArea>
    </chartFormat>
    <chartFormat chart="0" format="42" series="1">
      <pivotArea type="data" outline="0" fieldPosition="0">
        <references count="1">
          <reference field="2" count="1" selected="0">
            <x v="13"/>
          </reference>
        </references>
      </pivotArea>
    </chartFormat>
    <chartFormat chart="0" format="43" series="1">
      <pivotArea type="data" outline="0" fieldPosition="0">
        <references count="1">
          <reference field="2" count="1" selected="0">
            <x v="14"/>
          </reference>
        </references>
      </pivotArea>
    </chartFormat>
    <chartFormat chart="0" format="44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0" format="45" series="1">
      <pivotArea type="data" outline="0" fieldPosition="0">
        <references count="1">
          <reference field="2" count="1" selected="0">
            <x v="16"/>
          </reference>
        </references>
      </pivotArea>
    </chartFormat>
    <chartFormat chart="0" format="46" series="1">
      <pivotArea type="data" outline="0" fieldPosition="0">
        <references count="1">
          <reference field="2" count="1" selected="0">
            <x v="17"/>
          </reference>
        </references>
      </pivotArea>
    </chartFormat>
    <chartFormat chart="0" format="47" series="1">
      <pivotArea type="data" outline="0" fieldPosition="0">
        <references count="1">
          <reference field="2" count="1" selected="0">
            <x v="18"/>
          </reference>
        </references>
      </pivotArea>
    </chartFormat>
    <chartFormat chart="0" format="48" series="1">
      <pivotArea type="data" outline="0" fieldPosition="0">
        <references count="1">
          <reference field="2" count="1" selected="0">
            <x v="19"/>
          </reference>
        </references>
      </pivotArea>
    </chartFormat>
    <chartFormat chart="0" format="49" series="1">
      <pivotArea type="data" outline="0" fieldPosition="0">
        <references count="1">
          <reference field="2" count="1" selected="0">
            <x v="20"/>
          </reference>
        </references>
      </pivotArea>
    </chartFormat>
    <chartFormat chart="0" format="50" series="1">
      <pivotArea type="data" outline="0" fieldPosition="0">
        <references count="1">
          <reference field="2" count="1" selected="0">
            <x v="21"/>
          </reference>
        </references>
      </pivotArea>
    </chartFormat>
    <chartFormat chart="0" format="51" series="1">
      <pivotArea type="data" outline="0" fieldPosition="0">
        <references count="1">
          <reference field="2" count="1" selected="0">
            <x v="22"/>
          </reference>
        </references>
      </pivotArea>
    </chartFormat>
    <chartFormat chart="0" format="52" series="1">
      <pivotArea type="data" outline="0" fieldPosition="0">
        <references count="1">
          <reference field="2" count="1" selected="0">
            <x v="23"/>
          </reference>
        </references>
      </pivotArea>
    </chartFormat>
    <chartFormat chart="0" format="53" series="1">
      <pivotArea type="data" outline="0" fieldPosition="0">
        <references count="1">
          <reference field="2" count="1" selected="0">
            <x v="24"/>
          </reference>
        </references>
      </pivotArea>
    </chartFormat>
    <chartFormat chart="0" format="54" series="1">
      <pivotArea type="data" outline="0" fieldPosition="0">
        <references count="1">
          <reference field="2" count="1" selected="0">
            <x v="25"/>
          </reference>
        </references>
      </pivotArea>
    </chartFormat>
    <chartFormat chart="0" format="55" series="1">
      <pivotArea type="data" outline="0" fieldPosition="0">
        <references count="1">
          <reference field="2" count="1" selected="0">
            <x v="26"/>
          </reference>
        </references>
      </pivotArea>
    </chartFormat>
    <chartFormat chart="0" format="56" series="1">
      <pivotArea type="data" outline="0" fieldPosition="0">
        <references count="1">
          <reference field="2" count="1" selected="0">
            <x v="27"/>
          </reference>
        </references>
      </pivotArea>
    </chartFormat>
    <chartFormat chart="0" format="57" series="1">
      <pivotArea type="data" outline="0" fieldPosition="0">
        <references count="1">
          <reference field="2" count="1" selected="0">
            <x v="28"/>
          </reference>
        </references>
      </pivotArea>
    </chartFormat>
    <chartFormat chart="0" format="58" series="1">
      <pivotArea type="data" outline="0" fieldPosition="0">
        <references count="1">
          <reference field="2" count="1" selected="0">
            <x v="29"/>
          </reference>
        </references>
      </pivotArea>
    </chartFormat>
    <chartFormat chart="0" format="59" series="1">
      <pivotArea type="data" outline="0" fieldPosition="0">
        <references count="1">
          <reference field="2" count="1" selected="0">
            <x v="30"/>
          </reference>
        </references>
      </pivotArea>
    </chartFormat>
    <chartFormat chart="0" format="60" series="1">
      <pivotArea type="data" outline="0" fieldPosition="0">
        <references count="1">
          <reference field="2" count="1" selected="0">
            <x v="31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C42"/>
  <sheetViews>
    <sheetView workbookViewId="0">
      <selection activeCell="A2" sqref="A2"/>
    </sheetView>
  </sheetViews>
  <sheetFormatPr defaultRowHeight="15" x14ac:dyDescent="0.25"/>
  <cols>
    <col min="1" max="1" width="8.140625" customWidth="1"/>
    <col min="2" max="2" width="25.7109375" style="11" customWidth="1"/>
    <col min="3" max="3" width="58.42578125" style="5" customWidth="1"/>
  </cols>
  <sheetData>
    <row r="1" spans="1:3" ht="23.25" x14ac:dyDescent="0.35">
      <c r="A1" s="21" t="s">
        <v>254</v>
      </c>
      <c r="B1" s="21"/>
    </row>
    <row r="2" spans="1:3" s="11" customFormat="1" ht="15" customHeight="1" x14ac:dyDescent="0.35">
      <c r="A2" s="21"/>
      <c r="B2" s="21"/>
      <c r="C2" s="5"/>
    </row>
    <row r="3" spans="1:3" x14ac:dyDescent="0.25">
      <c r="A3" t="s">
        <v>128</v>
      </c>
    </row>
    <row r="4" spans="1:3" x14ac:dyDescent="0.25">
      <c r="A4" t="s">
        <v>129</v>
      </c>
    </row>
    <row r="5" spans="1:3" x14ac:dyDescent="0.25">
      <c r="B5" s="18"/>
    </row>
    <row r="6" spans="1:3" x14ac:dyDescent="0.25">
      <c r="A6" s="43" t="s">
        <v>236</v>
      </c>
    </row>
    <row r="7" spans="1:3" s="11" customFormat="1" x14ac:dyDescent="0.25">
      <c r="C7" s="5"/>
    </row>
    <row r="8" spans="1:3" s="11" customFormat="1" x14ac:dyDescent="0.25">
      <c r="C8" s="5"/>
    </row>
    <row r="9" spans="1:3" s="11" customFormat="1" x14ac:dyDescent="0.25">
      <c r="A9" s="11" t="s">
        <v>159</v>
      </c>
      <c r="C9" s="5"/>
    </row>
    <row r="10" spans="1:3" s="11" customFormat="1" x14ac:dyDescent="0.25">
      <c r="C10" s="5"/>
    </row>
    <row r="11" spans="1:3" s="11" customFormat="1" x14ac:dyDescent="0.25">
      <c r="B11" s="37" t="s">
        <v>160</v>
      </c>
      <c r="C11" s="37" t="s">
        <v>161</v>
      </c>
    </row>
    <row r="12" spans="1:3" s="11" customFormat="1" x14ac:dyDescent="0.25">
      <c r="B12" s="38" t="s">
        <v>139</v>
      </c>
      <c r="C12" s="5" t="s">
        <v>201</v>
      </c>
    </row>
    <row r="13" spans="1:3" s="11" customFormat="1" ht="30" x14ac:dyDescent="0.25">
      <c r="B13" s="38" t="s">
        <v>157</v>
      </c>
      <c r="C13" s="5" t="s">
        <v>202</v>
      </c>
    </row>
    <row r="14" spans="1:3" s="11" customFormat="1" ht="46.5" customHeight="1" x14ac:dyDescent="0.25">
      <c r="B14" s="38" t="s">
        <v>158</v>
      </c>
      <c r="C14" s="39" t="s">
        <v>203</v>
      </c>
    </row>
    <row r="15" spans="1:3" s="11" customFormat="1" ht="31.5" customHeight="1" x14ac:dyDescent="0.25">
      <c r="B15" s="38" t="s">
        <v>200</v>
      </c>
      <c r="C15" s="39" t="s">
        <v>204</v>
      </c>
    </row>
    <row r="16" spans="1:3" s="11" customFormat="1" x14ac:dyDescent="0.25">
      <c r="C16" s="5"/>
    </row>
    <row r="17" spans="1:3" s="11" customFormat="1" x14ac:dyDescent="0.25">
      <c r="C17" s="5"/>
    </row>
    <row r="18" spans="1:3" x14ac:dyDescent="0.25">
      <c r="A18" t="s">
        <v>237</v>
      </c>
    </row>
    <row r="19" spans="1:3" x14ac:dyDescent="0.25">
      <c r="B19" s="5"/>
    </row>
    <row r="20" spans="1:3" s="11" customFormat="1" x14ac:dyDescent="0.25">
      <c r="B20" s="11" t="s">
        <v>170</v>
      </c>
      <c r="C20" s="5" t="s">
        <v>175</v>
      </c>
    </row>
    <row r="21" spans="1:3" s="11" customFormat="1" x14ac:dyDescent="0.25">
      <c r="B21" s="11" t="s">
        <v>171</v>
      </c>
      <c r="C21" s="5" t="s">
        <v>176</v>
      </c>
    </row>
    <row r="22" spans="1:3" s="11" customFormat="1" x14ac:dyDescent="0.25">
      <c r="B22" s="11" t="s">
        <v>172</v>
      </c>
      <c r="C22" s="5" t="s">
        <v>177</v>
      </c>
    </row>
    <row r="23" spans="1:3" s="11" customFormat="1" x14ac:dyDescent="0.25">
      <c r="B23" s="11" t="s">
        <v>173</v>
      </c>
      <c r="C23" s="5" t="s">
        <v>178</v>
      </c>
    </row>
    <row r="24" spans="1:3" s="11" customFormat="1" x14ac:dyDescent="0.25">
      <c r="B24" s="34" t="s">
        <v>174</v>
      </c>
      <c r="C24" s="5" t="s">
        <v>179</v>
      </c>
    </row>
    <row r="25" spans="1:3" s="11" customFormat="1" x14ac:dyDescent="0.25">
      <c r="B25" s="34" t="s">
        <v>113</v>
      </c>
      <c r="C25" s="5" t="s">
        <v>180</v>
      </c>
    </row>
    <row r="26" spans="1:3" s="11" customFormat="1" x14ac:dyDescent="0.25">
      <c r="B26" s="34" t="s">
        <v>181</v>
      </c>
      <c r="C26" s="5" t="s">
        <v>181</v>
      </c>
    </row>
    <row r="27" spans="1:3" s="11" customFormat="1" x14ac:dyDescent="0.25">
      <c r="B27" s="5"/>
      <c r="C27" s="5"/>
    </row>
    <row r="28" spans="1:3" s="11" customFormat="1" x14ac:dyDescent="0.25">
      <c r="B28" s="5"/>
      <c r="C28" s="5"/>
    </row>
    <row r="30" spans="1:3" x14ac:dyDescent="0.25">
      <c r="A30" t="s">
        <v>182</v>
      </c>
    </row>
    <row r="32" spans="1:3" s="11" customFormat="1" x14ac:dyDescent="0.25">
      <c r="B32" s="22" t="s">
        <v>162</v>
      </c>
      <c r="C32" s="37" t="s">
        <v>163</v>
      </c>
    </row>
    <row r="33" spans="2:3" x14ac:dyDescent="0.25">
      <c r="B33" s="11" t="s">
        <v>58</v>
      </c>
      <c r="C33" s="5" t="s">
        <v>140</v>
      </c>
    </row>
    <row r="34" spans="2:3" x14ac:dyDescent="0.25">
      <c r="B34" s="11" t="s">
        <v>141</v>
      </c>
      <c r="C34" s="5" t="s">
        <v>142</v>
      </c>
    </row>
    <row r="35" spans="2:3" x14ac:dyDescent="0.25">
      <c r="B35" s="11" t="s">
        <v>143</v>
      </c>
      <c r="C35" s="5" t="s">
        <v>144</v>
      </c>
    </row>
    <row r="36" spans="2:3" x14ac:dyDescent="0.25">
      <c r="B36" s="11" t="s">
        <v>153</v>
      </c>
      <c r="C36" s="5" t="s">
        <v>154</v>
      </c>
    </row>
    <row r="37" spans="2:3" x14ac:dyDescent="0.25">
      <c r="B37" s="11" t="s">
        <v>155</v>
      </c>
      <c r="C37" s="5" t="s">
        <v>156</v>
      </c>
    </row>
    <row r="38" spans="2:3" x14ac:dyDescent="0.25">
      <c r="B38" s="11" t="s">
        <v>145</v>
      </c>
      <c r="C38" s="5" t="s">
        <v>146</v>
      </c>
    </row>
    <row r="39" spans="2:3" x14ac:dyDescent="0.25">
      <c r="B39" s="11" t="s">
        <v>147</v>
      </c>
      <c r="C39" s="5" t="s">
        <v>148</v>
      </c>
    </row>
    <row r="40" spans="2:3" x14ac:dyDescent="0.25">
      <c r="B40" s="11" t="s">
        <v>149</v>
      </c>
      <c r="C40" s="5" t="s">
        <v>150</v>
      </c>
    </row>
    <row r="41" spans="2:3" x14ac:dyDescent="0.25">
      <c r="B41" s="11" t="s">
        <v>114</v>
      </c>
      <c r="C41" s="5" t="s">
        <v>151</v>
      </c>
    </row>
    <row r="42" spans="2:3" x14ac:dyDescent="0.25">
      <c r="B42" s="11" t="s">
        <v>49</v>
      </c>
      <c r="C42" s="5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C48"/>
  <sheetViews>
    <sheetView workbookViewId="0">
      <selection activeCell="C39" sqref="C39"/>
    </sheetView>
  </sheetViews>
  <sheetFormatPr defaultRowHeight="15" outlineLevelCol="1" x14ac:dyDescent="0.25"/>
  <cols>
    <col min="1" max="1" width="11.140625" customWidth="1"/>
    <col min="2" max="2" width="18.140625" customWidth="1"/>
    <col min="3" max="3" width="31" customWidth="1"/>
    <col min="5" max="5" width="11" style="11" customWidth="1"/>
    <col min="6" max="6" width="3.42578125" style="11" customWidth="1"/>
    <col min="7" max="7" width="11.5703125" customWidth="1"/>
    <col min="8" max="13" width="11.5703125" customWidth="1" outlineLevel="1"/>
    <col min="14" max="14" width="3.28515625" style="11" customWidth="1"/>
    <col min="15" max="15" width="11.140625" customWidth="1"/>
    <col min="16" max="21" width="11.140625" customWidth="1" outlineLevel="1"/>
    <col min="22" max="22" width="3" style="13" customWidth="1"/>
    <col min="23" max="23" width="13.140625" customWidth="1"/>
    <col min="24" max="29" width="13.140625" customWidth="1" outlineLevel="1"/>
  </cols>
  <sheetData>
    <row r="1" spans="1:29" s="11" customFormat="1" ht="23.25" x14ac:dyDescent="0.35">
      <c r="A1" s="21" t="str">
        <f ca="1">MID(CELL("filename",A1),FIND("]",CELL("filename",A1))+1,255)</f>
        <v>Custom quantities input</v>
      </c>
      <c r="V1" s="13"/>
    </row>
    <row r="3" spans="1:29" s="11" customFormat="1" x14ac:dyDescent="0.25">
      <c r="A3" s="14" t="s">
        <v>198</v>
      </c>
      <c r="V3" s="13"/>
    </row>
    <row r="4" spans="1:29" s="11" customFormat="1" x14ac:dyDescent="0.25">
      <c r="A4" s="15"/>
      <c r="B4" s="11" t="s">
        <v>123</v>
      </c>
      <c r="D4" s="13"/>
      <c r="E4" s="13"/>
      <c r="V4" s="13"/>
    </row>
    <row r="5" spans="1:29" s="11" customFormat="1" x14ac:dyDescent="0.25">
      <c r="A5" s="16"/>
      <c r="B5" s="11" t="s">
        <v>124</v>
      </c>
      <c r="V5" s="13"/>
    </row>
    <row r="6" spans="1:29" s="11" customFormat="1" x14ac:dyDescent="0.25">
      <c r="A6" s="11" t="s">
        <v>199</v>
      </c>
      <c r="B6" s="7" t="s">
        <v>255</v>
      </c>
      <c r="V6" s="13"/>
    </row>
    <row r="7" spans="1:29" s="11" customFormat="1" x14ac:dyDescent="0.25">
      <c r="B7" s="9"/>
      <c r="V7" s="13"/>
    </row>
    <row r="8" spans="1:29" x14ac:dyDescent="0.25">
      <c r="C8" t="s">
        <v>130</v>
      </c>
      <c r="D8" s="15">
        <v>5000</v>
      </c>
      <c r="E8" s="11" t="s">
        <v>58</v>
      </c>
    </row>
    <row r="9" spans="1:29" x14ac:dyDescent="0.25">
      <c r="C9" s="17" t="s">
        <v>131</v>
      </c>
      <c r="D9" s="35"/>
      <c r="E9" s="35" t="s">
        <v>166</v>
      </c>
    </row>
    <row r="10" spans="1:29" x14ac:dyDescent="0.25">
      <c r="C10" s="17" t="s">
        <v>165</v>
      </c>
      <c r="E10" s="35" t="s">
        <v>164</v>
      </c>
      <c r="O10" s="12"/>
    </row>
    <row r="12" spans="1:29" x14ac:dyDescent="0.25">
      <c r="A12" s="26" t="s">
        <v>127</v>
      </c>
      <c r="B12" s="27"/>
      <c r="C12" s="27"/>
      <c r="D12" s="27"/>
      <c r="E12" s="27"/>
      <c r="F12" s="27"/>
      <c r="G12" s="40" t="s">
        <v>238</v>
      </c>
      <c r="H12" s="41"/>
      <c r="I12" s="41"/>
      <c r="J12" s="41"/>
      <c r="K12" s="41"/>
      <c r="L12" s="41"/>
      <c r="M12" s="41"/>
      <c r="N12" s="27"/>
      <c r="O12" s="40" t="s">
        <v>132</v>
      </c>
      <c r="P12" s="41"/>
      <c r="Q12" s="41"/>
      <c r="R12" s="41"/>
      <c r="S12" s="41"/>
      <c r="T12" s="41"/>
      <c r="U12" s="41"/>
      <c r="V12" s="1"/>
      <c r="W12" s="40" t="s">
        <v>133</v>
      </c>
      <c r="X12" s="41"/>
      <c r="Y12" s="41"/>
      <c r="Z12" s="41"/>
      <c r="AA12" s="41"/>
      <c r="AB12" s="41"/>
      <c r="AC12" s="41"/>
    </row>
    <row r="13" spans="1:29" s="5" customFormat="1" ht="45" x14ac:dyDescent="0.25">
      <c r="A13" s="44" t="s">
        <v>46</v>
      </c>
      <c r="B13" s="44" t="s">
        <v>47</v>
      </c>
      <c r="C13" s="44" t="s">
        <v>45</v>
      </c>
      <c r="D13" s="44" t="s">
        <v>125</v>
      </c>
      <c r="E13" s="20" t="s">
        <v>126</v>
      </c>
      <c r="F13" s="30" t="s">
        <v>134</v>
      </c>
      <c r="G13" s="20" t="s">
        <v>209</v>
      </c>
      <c r="H13" s="20" t="s">
        <v>212</v>
      </c>
      <c r="I13" s="20" t="s">
        <v>213</v>
      </c>
      <c r="J13" s="20" t="s">
        <v>214</v>
      </c>
      <c r="K13" s="20" t="s">
        <v>215</v>
      </c>
      <c r="L13" s="20" t="s">
        <v>210</v>
      </c>
      <c r="M13" s="20" t="s">
        <v>211</v>
      </c>
      <c r="N13" s="30" t="s">
        <v>134</v>
      </c>
      <c r="O13" s="19" t="str">
        <f t="shared" ref="O13:U13" si="0">CONCATENATE(LEFT(G13,LEN(G13)-10),"]")</f>
        <v>GWP [kg CO2eq]</v>
      </c>
      <c r="P13" s="19" t="str">
        <f t="shared" si="0"/>
        <v>AP* [kg SO2eq]</v>
      </c>
      <c r="Q13" s="19" t="str">
        <f t="shared" si="0"/>
        <v>EP* [kg Neq]</v>
      </c>
      <c r="R13" s="19" t="str">
        <f t="shared" si="0"/>
        <v>ODP* [kg CFC11eq]</v>
      </c>
      <c r="S13" s="19" t="str">
        <f t="shared" si="0"/>
        <v>SFP* [kg O₃eq]</v>
      </c>
      <c r="T13" s="19" t="str">
        <f t="shared" si="0"/>
        <v>Energy [MJ]</v>
      </c>
      <c r="U13" s="19" t="str">
        <f t="shared" si="0"/>
        <v>Mass [kg]</v>
      </c>
      <c r="V13" s="30" t="s">
        <v>134</v>
      </c>
      <c r="W13" s="19" t="str">
        <f t="shared" ref="W13:AC13" si="1">CONCATENATE(LEFT(G13,LEN(G13)-10),"/m2]")</f>
        <v>GWP [kg CO2eq/m2]</v>
      </c>
      <c r="X13" s="19" t="str">
        <f t="shared" si="1"/>
        <v>AP* [kg SO2eq/m2]</v>
      </c>
      <c r="Y13" s="19" t="str">
        <f t="shared" si="1"/>
        <v>EP* [kg Neq/m2]</v>
      </c>
      <c r="Z13" s="19" t="str">
        <f t="shared" si="1"/>
        <v>ODP* [kg CFC11eq/m2]</v>
      </c>
      <c r="AA13" s="19" t="str">
        <f t="shared" si="1"/>
        <v>SFP* [kg O₃eq/m2]</v>
      </c>
      <c r="AB13" s="19" t="str">
        <f t="shared" si="1"/>
        <v>Energy [MJ/m2]</v>
      </c>
      <c r="AC13" s="19" t="str">
        <f t="shared" si="1"/>
        <v>Mass [kg/m2]</v>
      </c>
    </row>
    <row r="14" spans="1:29" x14ac:dyDescent="0.25">
      <c r="A14" s="1" t="s">
        <v>4</v>
      </c>
      <c r="B14" s="1" t="s">
        <v>14</v>
      </c>
      <c r="C14" s="1" t="s">
        <v>15</v>
      </c>
      <c r="D14" s="1" t="s">
        <v>0</v>
      </c>
      <c r="E14" s="50">
        <v>25959.333333333332</v>
      </c>
      <c r="F14" s="32"/>
      <c r="G14" s="28">
        <v>0.82735180799999986</v>
      </c>
      <c r="H14" s="28">
        <v>5.3632718080000004E-3</v>
      </c>
      <c r="I14" s="28">
        <v>9.2169894400000011E-4</v>
      </c>
      <c r="J14" s="28">
        <v>1.328117376E-8</v>
      </c>
      <c r="K14" s="28">
        <v>4.1295015679999998E-2</v>
      </c>
      <c r="L14" s="28">
        <v>17.635656960000002</v>
      </c>
      <c r="M14" s="28">
        <v>0.72574719999999993</v>
      </c>
      <c r="N14" s="28"/>
      <c r="O14" s="25">
        <f t="shared" ref="O14:U14" si="2">$E14*G14</f>
        <v>21477.501367807996</v>
      </c>
      <c r="P14" s="25">
        <f t="shared" si="2"/>
        <v>139.22696062114133</v>
      </c>
      <c r="Q14" s="25">
        <f t="shared" si="2"/>
        <v>23.926690120277335</v>
      </c>
      <c r="R14" s="25">
        <f t="shared" si="2"/>
        <v>3.4477041669376E-4</v>
      </c>
      <c r="S14" s="25">
        <f t="shared" si="2"/>
        <v>1071.9910770423467</v>
      </c>
      <c r="T14" s="25">
        <f t="shared" si="2"/>
        <v>457809.89757696004</v>
      </c>
      <c r="U14" s="25">
        <f t="shared" si="2"/>
        <v>18839.913480533331</v>
      </c>
      <c r="V14" s="29"/>
      <c r="W14" s="25">
        <f t="shared" ref="W14:W44" si="3">O14/$D$8</f>
        <v>4.2955002735615988</v>
      </c>
      <c r="X14" s="25">
        <f t="shared" ref="X14:X44" si="4">P14/$D$8</f>
        <v>2.7845392124228267E-2</v>
      </c>
      <c r="Y14" s="25">
        <f t="shared" ref="Y14:Y44" si="5">Q14/$D$8</f>
        <v>4.7853380240554669E-3</v>
      </c>
      <c r="Z14" s="25">
        <f t="shared" ref="Z14:Z44" si="6">R14/$D$8</f>
        <v>6.8954083338752001E-8</v>
      </c>
      <c r="AA14" s="25">
        <f t="shared" ref="AA14:AA44" si="7">S14/$D$8</f>
        <v>0.21439821540846934</v>
      </c>
      <c r="AB14" s="25">
        <f t="shared" ref="AB14:AB44" si="8">T14/$D$8</f>
        <v>91.561979515392011</v>
      </c>
      <c r="AC14" s="25">
        <f t="shared" ref="AC14:AC44" si="9">U14/$D$8</f>
        <v>3.767982696106666</v>
      </c>
    </row>
    <row r="15" spans="1:29" x14ac:dyDescent="0.25">
      <c r="A15" s="48" t="s">
        <v>4</v>
      </c>
      <c r="B15" s="48" t="s">
        <v>14</v>
      </c>
      <c r="C15" s="1" t="s">
        <v>75</v>
      </c>
      <c r="D15" s="1" t="s">
        <v>0</v>
      </c>
      <c r="E15" s="50">
        <v>21588.850000000002</v>
      </c>
      <c r="F15" s="32"/>
      <c r="G15" s="28">
        <v>2.8764212685714278E-2</v>
      </c>
      <c r="H15" s="28">
        <v>1.5052774514285713E-4</v>
      </c>
      <c r="I15" s="28">
        <v>5.3206341600000006E-6</v>
      </c>
      <c r="J15" s="28">
        <v>3.3831483314285707E-12</v>
      </c>
      <c r="K15" s="28">
        <v>1.6692185599999998E-3</v>
      </c>
      <c r="L15" s="28">
        <v>0.56336126399999997</v>
      </c>
      <c r="M15" s="28">
        <v>1.4903737142857141E-2</v>
      </c>
      <c r="N15" s="28"/>
      <c r="O15" s="25">
        <f t="shared" ref="O15:O38" si="10">$E15*G15</f>
        <v>620.98627303998273</v>
      </c>
      <c r="P15" s="25">
        <f t="shared" ref="P15:P38" si="11">$E15*H15</f>
        <v>3.2497209107273717</v>
      </c>
      <c r="Q15" s="25">
        <f t="shared" ref="Q15:Q38" si="12">$E15*I15</f>
        <v>0.11486637278511602</v>
      </c>
      <c r="R15" s="25">
        <f t="shared" ref="R15:R38" si="13">$E15*J15</f>
        <v>7.3038281854961701E-8</v>
      </c>
      <c r="S15" s="25">
        <f t="shared" ref="S15:S38" si="14">$E15*K15</f>
        <v>36.036509109055999</v>
      </c>
      <c r="T15" s="25">
        <f t="shared" ref="T15:T38" si="15">$E15*L15</f>
        <v>12162.3218243064</v>
      </c>
      <c r="U15" s="25">
        <f t="shared" ref="U15:U38" si="16">$E15*M15</f>
        <v>321.75454561657142</v>
      </c>
      <c r="V15" s="29"/>
      <c r="W15" s="25">
        <f t="shared" si="3"/>
        <v>0.12419725460799655</v>
      </c>
      <c r="X15" s="25">
        <f t="shared" si="4"/>
        <v>6.4994418214547433E-4</v>
      </c>
      <c r="Y15" s="25">
        <f t="shared" si="5"/>
        <v>2.2973274557023206E-5</v>
      </c>
      <c r="Z15" s="25">
        <f t="shared" si="6"/>
        <v>1.4607656370992339E-11</v>
      </c>
      <c r="AA15" s="25">
        <f t="shared" si="7"/>
        <v>7.2073018218112E-3</v>
      </c>
      <c r="AB15" s="25">
        <f t="shared" si="8"/>
        <v>2.4324643648612803</v>
      </c>
      <c r="AC15" s="25">
        <f t="shared" si="9"/>
        <v>6.4350909123314287E-2</v>
      </c>
    </row>
    <row r="16" spans="1:29" x14ac:dyDescent="0.25">
      <c r="A16" s="48" t="s">
        <v>4</v>
      </c>
      <c r="B16" s="48" t="s">
        <v>14</v>
      </c>
      <c r="C16" s="1" t="s">
        <v>73</v>
      </c>
      <c r="D16" s="1" t="s">
        <v>0</v>
      </c>
      <c r="E16" s="50">
        <v>3027.6666666666665</v>
      </c>
      <c r="F16" s="32"/>
      <c r="G16" s="28">
        <v>0.61347412254610356</v>
      </c>
      <c r="H16" s="28">
        <v>6.506543723973828E-3</v>
      </c>
      <c r="I16" s="28">
        <v>3.9968768590124929E-4</v>
      </c>
      <c r="J16" s="28">
        <v>5.3604625223081509E-10</v>
      </c>
      <c r="K16" s="28">
        <v>0.13924003569303989</v>
      </c>
      <c r="L16" s="28">
        <v>9.5739143367043464</v>
      </c>
      <c r="M16" s="28">
        <v>1.0782272456870912</v>
      </c>
      <c r="N16" s="28"/>
      <c r="O16" s="25">
        <f t="shared" si="10"/>
        <v>1857.3951516954194</v>
      </c>
      <c r="P16" s="25">
        <f t="shared" si="11"/>
        <v>19.69964554828476</v>
      </c>
      <c r="Q16" s="25">
        <f t="shared" si="12"/>
        <v>1.2101210836803491</v>
      </c>
      <c r="R16" s="25">
        <f t="shared" si="13"/>
        <v>1.6229693696708312E-6</v>
      </c>
      <c r="S16" s="25">
        <f t="shared" si="14"/>
        <v>421.57241473329373</v>
      </c>
      <c r="T16" s="25">
        <f t="shared" si="15"/>
        <v>28986.621306761859</v>
      </c>
      <c r="U16" s="25">
        <f t="shared" si="16"/>
        <v>3264.5126908586162</v>
      </c>
      <c r="V16" s="29"/>
      <c r="W16" s="25">
        <f t="shared" si="3"/>
        <v>0.37147903033908386</v>
      </c>
      <c r="X16" s="25">
        <f t="shared" si="4"/>
        <v>3.9399291096569519E-3</v>
      </c>
      <c r="Y16" s="25">
        <f t="shared" si="5"/>
        <v>2.4202421673606982E-4</v>
      </c>
      <c r="Z16" s="25">
        <f t="shared" si="6"/>
        <v>3.2459387393416621E-10</v>
      </c>
      <c r="AA16" s="25">
        <f t="shared" si="7"/>
        <v>8.4314482946658748E-2</v>
      </c>
      <c r="AB16" s="25">
        <f t="shared" si="8"/>
        <v>5.7973242613523714</v>
      </c>
      <c r="AC16" s="25">
        <f t="shared" si="9"/>
        <v>0.65290253817172328</v>
      </c>
    </row>
    <row r="17" spans="1:29" x14ac:dyDescent="0.25">
      <c r="A17" s="48" t="s">
        <v>4</v>
      </c>
      <c r="B17" s="48" t="s">
        <v>14</v>
      </c>
      <c r="C17" s="1" t="s">
        <v>121</v>
      </c>
      <c r="D17" s="1" t="s">
        <v>0</v>
      </c>
      <c r="E17" s="50">
        <v>1829</v>
      </c>
      <c r="F17" s="32"/>
      <c r="G17" s="28">
        <v>18.690190630108109</v>
      </c>
      <c r="H17" s="28">
        <v>9.3530611866412761E-2</v>
      </c>
      <c r="I17" s="28">
        <v>5.060343892179197E-3</v>
      </c>
      <c r="J17" s="28">
        <v>1.0468383810507552E-7</v>
      </c>
      <c r="K17" s="28">
        <v>0.9886624684423535</v>
      </c>
      <c r="L17" s="28">
        <v>285.73669783537184</v>
      </c>
      <c r="M17" s="28">
        <v>12.223320602439152</v>
      </c>
      <c r="N17" s="28"/>
      <c r="O17" s="25">
        <f t="shared" si="10"/>
        <v>34184.358662467734</v>
      </c>
      <c r="P17" s="25">
        <f t="shared" si="11"/>
        <v>171.06748910366895</v>
      </c>
      <c r="Q17" s="25">
        <f t="shared" si="12"/>
        <v>9.2553689787957509</v>
      </c>
      <c r="R17" s="25">
        <f t="shared" si="13"/>
        <v>1.9146673989418311E-4</v>
      </c>
      <c r="S17" s="25">
        <f t="shared" si="14"/>
        <v>1808.2636547810646</v>
      </c>
      <c r="T17" s="25">
        <f t="shared" si="15"/>
        <v>522612.42034089507</v>
      </c>
      <c r="U17" s="25">
        <f t="shared" si="16"/>
        <v>22356.453381861211</v>
      </c>
      <c r="V17" s="29"/>
      <c r="W17" s="25">
        <f t="shared" si="3"/>
        <v>6.8368717324935471</v>
      </c>
      <c r="X17" s="25">
        <f t="shared" si="4"/>
        <v>3.4213497820733789E-2</v>
      </c>
      <c r="Y17" s="25">
        <f t="shared" si="5"/>
        <v>1.8510737957591502E-3</v>
      </c>
      <c r="Z17" s="25">
        <f t="shared" si="6"/>
        <v>3.829334797883662E-8</v>
      </c>
      <c r="AA17" s="25">
        <f t="shared" si="7"/>
        <v>0.36165273095621292</v>
      </c>
      <c r="AB17" s="25">
        <f t="shared" si="8"/>
        <v>104.52248406817901</v>
      </c>
      <c r="AC17" s="25">
        <f t="shared" si="9"/>
        <v>4.4712906763722424</v>
      </c>
    </row>
    <row r="18" spans="1:29" x14ac:dyDescent="0.25">
      <c r="A18" s="48" t="s">
        <v>4</v>
      </c>
      <c r="B18" s="48" t="s">
        <v>14</v>
      </c>
      <c r="C18" s="1" t="s">
        <v>256</v>
      </c>
      <c r="D18" s="1" t="s">
        <v>0</v>
      </c>
      <c r="E18" s="50">
        <v>3496.5</v>
      </c>
      <c r="F18" s="32"/>
      <c r="G18" s="28">
        <v>1.8427500000000001</v>
      </c>
      <c r="H18" s="28">
        <v>6.5119999999999997E-2</v>
      </c>
      <c r="I18" s="28">
        <v>9.6000000000000002E-4</v>
      </c>
      <c r="J18" s="28">
        <v>0</v>
      </c>
      <c r="K18" s="28">
        <v>0.14706</v>
      </c>
      <c r="L18" s="28">
        <v>61.133839999999999</v>
      </c>
      <c r="M18" s="28">
        <v>2.75</v>
      </c>
      <c r="N18" s="28"/>
      <c r="O18" s="25">
        <f t="shared" si="10"/>
        <v>6443.1753750000007</v>
      </c>
      <c r="P18" s="25">
        <f t="shared" si="11"/>
        <v>227.69208</v>
      </c>
      <c r="Q18" s="25">
        <f t="shared" si="12"/>
        <v>3.3566400000000001</v>
      </c>
      <c r="R18" s="25">
        <f t="shared" si="13"/>
        <v>0</v>
      </c>
      <c r="S18" s="25">
        <f t="shared" si="14"/>
        <v>514.19529</v>
      </c>
      <c r="T18" s="25">
        <f t="shared" si="15"/>
        <v>213754.47156000001</v>
      </c>
      <c r="U18" s="25">
        <f t="shared" si="16"/>
        <v>9615.375</v>
      </c>
      <c r="V18" s="29"/>
      <c r="W18" s="25">
        <f t="shared" si="3"/>
        <v>1.2886350750000002</v>
      </c>
      <c r="X18" s="25">
        <f t="shared" si="4"/>
        <v>4.5538415999999998E-2</v>
      </c>
      <c r="Y18" s="25">
        <f t="shared" si="5"/>
        <v>6.7132800000000001E-4</v>
      </c>
      <c r="Z18" s="25">
        <f t="shared" si="6"/>
        <v>0</v>
      </c>
      <c r="AA18" s="25">
        <f t="shared" si="7"/>
        <v>0.102839058</v>
      </c>
      <c r="AB18" s="25">
        <f t="shared" si="8"/>
        <v>42.750894312</v>
      </c>
      <c r="AC18" s="25">
        <f t="shared" si="9"/>
        <v>1.9230750000000001</v>
      </c>
    </row>
    <row r="19" spans="1:29" x14ac:dyDescent="0.25">
      <c r="A19" s="48" t="s">
        <v>4</v>
      </c>
      <c r="B19" s="1" t="s">
        <v>3</v>
      </c>
      <c r="C19" s="1" t="s">
        <v>61</v>
      </c>
      <c r="D19" s="1" t="s">
        <v>0</v>
      </c>
      <c r="E19" s="50">
        <v>29562.166666666668</v>
      </c>
      <c r="F19" s="32"/>
      <c r="G19" s="28">
        <v>1.6328404815999995</v>
      </c>
      <c r="H19" s="28">
        <v>4.1099971120000002E-3</v>
      </c>
      <c r="I19" s="28">
        <v>3.2545225999999999E-4</v>
      </c>
      <c r="J19" s="28">
        <v>1.9155190159999996E-10</v>
      </c>
      <c r="K19" s="28">
        <v>6.1742943039999998E-2</v>
      </c>
      <c r="L19" s="28">
        <v>29.569662480000002</v>
      </c>
      <c r="M19" s="28">
        <v>0.18597271999999998</v>
      </c>
      <c r="N19" s="28"/>
      <c r="O19" s="25">
        <f t="shared" si="10"/>
        <v>48270.302457139456</v>
      </c>
      <c r="P19" s="25">
        <f t="shared" si="11"/>
        <v>121.50041962446268</v>
      </c>
      <c r="Q19" s="25">
        <f t="shared" si="12"/>
        <v>9.6210739521633339</v>
      </c>
      <c r="R19" s="25">
        <f t="shared" si="13"/>
        <v>5.662689240416132E-6</v>
      </c>
      <c r="S19" s="25">
        <f t="shared" si="14"/>
        <v>1825.2551726389868</v>
      </c>
      <c r="T19" s="25">
        <f t="shared" si="15"/>
        <v>874143.29051084013</v>
      </c>
      <c r="U19" s="25">
        <f t="shared" si="16"/>
        <v>5497.7565440933331</v>
      </c>
      <c r="V19" s="29"/>
      <c r="W19" s="25">
        <f t="shared" si="3"/>
        <v>9.6540604914278916</v>
      </c>
      <c r="X19" s="25">
        <f t="shared" si="4"/>
        <v>2.4300083924892538E-2</v>
      </c>
      <c r="Y19" s="25">
        <f t="shared" si="5"/>
        <v>1.9242147904326668E-3</v>
      </c>
      <c r="Z19" s="25">
        <f t="shared" si="6"/>
        <v>1.1325378480832263E-9</v>
      </c>
      <c r="AA19" s="25">
        <f t="shared" si="7"/>
        <v>0.36505103452779736</v>
      </c>
      <c r="AB19" s="25">
        <f t="shared" si="8"/>
        <v>174.82865810216802</v>
      </c>
      <c r="AC19" s="25">
        <f t="shared" si="9"/>
        <v>1.0995513088186666</v>
      </c>
    </row>
    <row r="20" spans="1:29" x14ac:dyDescent="0.25">
      <c r="A20" s="48" t="s">
        <v>4</v>
      </c>
      <c r="B20" s="48" t="s">
        <v>3</v>
      </c>
      <c r="C20" s="1" t="s">
        <v>66</v>
      </c>
      <c r="D20" s="1" t="s">
        <v>0</v>
      </c>
      <c r="E20" s="50">
        <v>21477</v>
      </c>
      <c r="F20" s="32"/>
      <c r="G20" s="28">
        <v>4.4192820571428574E-3</v>
      </c>
      <c r="H20" s="28">
        <v>1.2246983999999999E-5</v>
      </c>
      <c r="I20" s="28">
        <v>7.257472E-7</v>
      </c>
      <c r="J20" s="28">
        <v>7.1408340571428572E-13</v>
      </c>
      <c r="K20" s="28">
        <v>2.0217243428571427E-4</v>
      </c>
      <c r="L20" s="28">
        <v>9.3051158857142852E-2</v>
      </c>
      <c r="M20" s="28">
        <v>1.2959771428571428E-2</v>
      </c>
      <c r="N20" s="28"/>
      <c r="O20" s="25">
        <f t="shared" si="10"/>
        <v>94.912920741257153</v>
      </c>
      <c r="P20" s="25">
        <f t="shared" si="11"/>
        <v>0.263028475368</v>
      </c>
      <c r="Q20" s="25">
        <f t="shared" si="12"/>
        <v>1.55868726144E-2</v>
      </c>
      <c r="R20" s="25">
        <f t="shared" si="13"/>
        <v>1.5336369304525713E-8</v>
      </c>
      <c r="S20" s="25">
        <f t="shared" si="14"/>
        <v>4.3420573711542856</v>
      </c>
      <c r="T20" s="25">
        <f t="shared" si="15"/>
        <v>1998.459738774857</v>
      </c>
      <c r="U20" s="25">
        <f t="shared" si="16"/>
        <v>278.33701097142858</v>
      </c>
      <c r="V20" s="29"/>
      <c r="W20" s="25">
        <f t="shared" si="3"/>
        <v>1.8982584148251432E-2</v>
      </c>
      <c r="X20" s="25">
        <f t="shared" si="4"/>
        <v>5.2605695073600004E-5</v>
      </c>
      <c r="Y20" s="25">
        <f t="shared" si="5"/>
        <v>3.11737452288E-6</v>
      </c>
      <c r="Z20" s="25">
        <f t="shared" si="6"/>
        <v>3.0672738609051428E-12</v>
      </c>
      <c r="AA20" s="25">
        <f t="shared" si="7"/>
        <v>8.6841147423085709E-4</v>
      </c>
      <c r="AB20" s="25">
        <f t="shared" si="8"/>
        <v>0.39969194775497141</v>
      </c>
      <c r="AC20" s="25">
        <f t="shared" si="9"/>
        <v>5.5667402194285717E-2</v>
      </c>
    </row>
    <row r="21" spans="1:29" x14ac:dyDescent="0.25">
      <c r="A21" s="48" t="s">
        <v>4</v>
      </c>
      <c r="B21" s="48" t="s">
        <v>3</v>
      </c>
      <c r="C21" s="1" t="s">
        <v>116</v>
      </c>
      <c r="D21" s="1" t="s">
        <v>0</v>
      </c>
      <c r="E21" s="50">
        <v>1247</v>
      </c>
      <c r="F21" s="32"/>
      <c r="G21" s="28">
        <v>0.25769631171921475</v>
      </c>
      <c r="H21" s="28">
        <v>4.4476873884592514E-3</v>
      </c>
      <c r="I21" s="28">
        <v>1.5176048483045807E-3</v>
      </c>
      <c r="J21" s="28">
        <v>1.0189247471743011E-9</v>
      </c>
      <c r="K21" s="28">
        <v>7.0623884592504474E-2</v>
      </c>
      <c r="L21" s="28">
        <v>15.283871207614517</v>
      </c>
      <c r="M21" s="28">
        <v>0.26955681142177279</v>
      </c>
      <c r="N21" s="28"/>
      <c r="O21" s="25">
        <f t="shared" si="10"/>
        <v>321.34730071386082</v>
      </c>
      <c r="P21" s="25">
        <f t="shared" si="11"/>
        <v>5.5462661734086867</v>
      </c>
      <c r="Q21" s="25">
        <f t="shared" si="12"/>
        <v>1.8924532458358121</v>
      </c>
      <c r="R21" s="25">
        <f t="shared" si="13"/>
        <v>1.2705991597263534E-6</v>
      </c>
      <c r="S21" s="25">
        <f t="shared" si="14"/>
        <v>88.067984086853073</v>
      </c>
      <c r="T21" s="25">
        <f t="shared" si="15"/>
        <v>19058.987395895303</v>
      </c>
      <c r="U21" s="25">
        <f t="shared" si="16"/>
        <v>336.13734384295066</v>
      </c>
      <c r="V21" s="29"/>
      <c r="W21" s="25">
        <f t="shared" si="3"/>
        <v>6.426946014277217E-2</v>
      </c>
      <c r="X21" s="25">
        <f t="shared" si="4"/>
        <v>1.1092532346817373E-3</v>
      </c>
      <c r="Y21" s="25">
        <f t="shared" si="5"/>
        <v>3.784906491671624E-4</v>
      </c>
      <c r="Z21" s="25">
        <f t="shared" si="6"/>
        <v>2.5411983194527068E-10</v>
      </c>
      <c r="AA21" s="25">
        <f t="shared" si="7"/>
        <v>1.7613596817370614E-2</v>
      </c>
      <c r="AB21" s="25">
        <f t="shared" si="8"/>
        <v>3.8117974791790608</v>
      </c>
      <c r="AC21" s="25">
        <f t="shared" si="9"/>
        <v>6.7227468768590135E-2</v>
      </c>
    </row>
    <row r="22" spans="1:29" x14ac:dyDescent="0.25">
      <c r="A22" s="48" t="s">
        <v>4</v>
      </c>
      <c r="B22" s="48" t="s">
        <v>3</v>
      </c>
      <c r="C22" s="1" t="s">
        <v>220</v>
      </c>
      <c r="D22" s="1" t="s">
        <v>0</v>
      </c>
      <c r="E22" s="50">
        <v>521.5</v>
      </c>
      <c r="F22" s="32"/>
      <c r="G22" s="28">
        <v>0.707354253420583</v>
      </c>
      <c r="H22" s="28">
        <v>0</v>
      </c>
      <c r="I22" s="28">
        <v>0</v>
      </c>
      <c r="J22" s="28">
        <v>3.2100870017846524E-9</v>
      </c>
      <c r="K22" s="28">
        <v>0</v>
      </c>
      <c r="L22" s="28">
        <v>21.387938726948249</v>
      </c>
      <c r="M22" s="28">
        <v>0.27234533016061874</v>
      </c>
      <c r="N22" s="28"/>
      <c r="O22" s="25">
        <f t="shared" si="10"/>
        <v>368.88524315883404</v>
      </c>
      <c r="P22" s="25">
        <f t="shared" si="11"/>
        <v>0</v>
      </c>
      <c r="Q22" s="25">
        <f t="shared" si="12"/>
        <v>0</v>
      </c>
      <c r="R22" s="25">
        <f t="shared" si="13"/>
        <v>1.6740603714306963E-6</v>
      </c>
      <c r="S22" s="25">
        <f t="shared" si="14"/>
        <v>0</v>
      </c>
      <c r="T22" s="25">
        <f t="shared" si="15"/>
        <v>11153.810046103512</v>
      </c>
      <c r="U22" s="25">
        <f t="shared" si="16"/>
        <v>142.02808967876268</v>
      </c>
      <c r="V22" s="29"/>
      <c r="W22" s="25">
        <f t="shared" si="3"/>
        <v>7.3777048631766803E-2</v>
      </c>
      <c r="X22" s="25">
        <f t="shared" si="4"/>
        <v>0</v>
      </c>
      <c r="Y22" s="25">
        <f t="shared" si="5"/>
        <v>0</v>
      </c>
      <c r="Z22" s="25">
        <f t="shared" si="6"/>
        <v>3.3481207428613925E-10</v>
      </c>
      <c r="AA22" s="25">
        <f t="shared" si="7"/>
        <v>0</v>
      </c>
      <c r="AB22" s="25">
        <f t="shared" si="8"/>
        <v>2.2307620092207023</v>
      </c>
      <c r="AC22" s="25">
        <f t="shared" si="9"/>
        <v>2.8405617935752536E-2</v>
      </c>
    </row>
    <row r="23" spans="1:29" x14ac:dyDescent="0.25">
      <c r="A23" s="48" t="s">
        <v>4</v>
      </c>
      <c r="B23" s="48" t="s">
        <v>3</v>
      </c>
      <c r="C23" s="1" t="s">
        <v>228</v>
      </c>
      <c r="D23" s="1" t="s">
        <v>0</v>
      </c>
      <c r="E23" s="50">
        <v>6559</v>
      </c>
      <c r="F23" s="32"/>
      <c r="G23" s="28">
        <v>1.3104179060083287</v>
      </c>
      <c r="H23" s="28">
        <v>4.8678242117787037E-3</v>
      </c>
      <c r="I23" s="28">
        <v>0</v>
      </c>
      <c r="J23" s="28">
        <v>0</v>
      </c>
      <c r="K23" s="28">
        <v>0</v>
      </c>
      <c r="L23" s="28">
        <v>20.605852171326593</v>
      </c>
      <c r="M23" s="28">
        <v>2.0805881239521935</v>
      </c>
      <c r="N23" s="28"/>
      <c r="O23" s="25">
        <f t="shared" si="10"/>
        <v>8595.0310455086274</v>
      </c>
      <c r="P23" s="25">
        <f t="shared" si="11"/>
        <v>31.928059005056518</v>
      </c>
      <c r="Q23" s="25">
        <f t="shared" si="12"/>
        <v>0</v>
      </c>
      <c r="R23" s="25">
        <f t="shared" si="13"/>
        <v>0</v>
      </c>
      <c r="S23" s="25">
        <f t="shared" si="14"/>
        <v>0</v>
      </c>
      <c r="T23" s="25">
        <f t="shared" si="15"/>
        <v>135153.78439173111</v>
      </c>
      <c r="U23" s="25">
        <f t="shared" si="16"/>
        <v>13646.577505002437</v>
      </c>
      <c r="V23" s="29"/>
      <c r="W23" s="25">
        <f t="shared" si="3"/>
        <v>1.7190062091017255</v>
      </c>
      <c r="X23" s="25">
        <f t="shared" si="4"/>
        <v>6.3856118010113035E-3</v>
      </c>
      <c r="Y23" s="25">
        <f t="shared" si="5"/>
        <v>0</v>
      </c>
      <c r="Z23" s="25">
        <f t="shared" si="6"/>
        <v>0</v>
      </c>
      <c r="AA23" s="25">
        <f t="shared" si="7"/>
        <v>0</v>
      </c>
      <c r="AB23" s="25">
        <f t="shared" si="8"/>
        <v>27.030756878346221</v>
      </c>
      <c r="AC23" s="25">
        <f t="shared" si="9"/>
        <v>2.7293155010004875</v>
      </c>
    </row>
    <row r="24" spans="1:29" x14ac:dyDescent="0.25">
      <c r="A24" s="48" t="s">
        <v>4</v>
      </c>
      <c r="B24" s="48" t="s">
        <v>3</v>
      </c>
      <c r="C24" s="1" t="s">
        <v>227</v>
      </c>
      <c r="D24" s="1" t="s">
        <v>0</v>
      </c>
      <c r="E24" s="50">
        <v>1312</v>
      </c>
      <c r="F24" s="32"/>
      <c r="G24" s="28">
        <v>0.58372992266508039</v>
      </c>
      <c r="H24" s="28">
        <v>0</v>
      </c>
      <c r="I24" s="28">
        <v>0</v>
      </c>
      <c r="J24" s="28">
        <v>9.4186867935752539E-10</v>
      </c>
      <c r="K24" s="28">
        <v>2.8814693634741231E-2</v>
      </c>
      <c r="L24" s="28">
        <v>12.873661511005356</v>
      </c>
      <c r="M24" s="28">
        <v>0.63578227245687102</v>
      </c>
      <c r="N24" s="28"/>
      <c r="O24" s="25">
        <f t="shared" si="10"/>
        <v>765.8536585365855</v>
      </c>
      <c r="P24" s="25">
        <f t="shared" si="11"/>
        <v>0</v>
      </c>
      <c r="Q24" s="25">
        <f t="shared" si="12"/>
        <v>0</v>
      </c>
      <c r="R24" s="25">
        <f t="shared" si="13"/>
        <v>1.2357317073170732E-6</v>
      </c>
      <c r="S24" s="25">
        <f t="shared" si="14"/>
        <v>37.804878048780495</v>
      </c>
      <c r="T24" s="25">
        <f t="shared" si="15"/>
        <v>16890.243902439026</v>
      </c>
      <c r="U24" s="25">
        <f t="shared" si="16"/>
        <v>834.14634146341473</v>
      </c>
      <c r="V24" s="29"/>
      <c r="W24" s="25">
        <f t="shared" si="3"/>
        <v>0.1531707317073171</v>
      </c>
      <c r="X24" s="25">
        <f t="shared" si="4"/>
        <v>0</v>
      </c>
      <c r="Y24" s="25">
        <f t="shared" si="5"/>
        <v>0</v>
      </c>
      <c r="Z24" s="25">
        <f t="shared" si="6"/>
        <v>2.4714634146341465E-10</v>
      </c>
      <c r="AA24" s="25">
        <f t="shared" si="7"/>
        <v>7.5609756097560991E-3</v>
      </c>
      <c r="AB24" s="25">
        <f t="shared" si="8"/>
        <v>3.3780487804878052</v>
      </c>
      <c r="AC24" s="25">
        <f t="shared" si="9"/>
        <v>0.16682926829268294</v>
      </c>
    </row>
    <row r="25" spans="1:29" x14ac:dyDescent="0.25">
      <c r="A25" s="48" t="s">
        <v>4</v>
      </c>
      <c r="B25" s="48" t="s">
        <v>3</v>
      </c>
      <c r="C25" s="1" t="s">
        <v>233</v>
      </c>
      <c r="D25" s="1" t="s">
        <v>0</v>
      </c>
      <c r="E25" s="50">
        <v>6389.5</v>
      </c>
      <c r="F25" s="32"/>
      <c r="G25" s="28">
        <v>0.42507907604358625</v>
      </c>
      <c r="H25" s="28">
        <v>0</v>
      </c>
      <c r="I25" s="28">
        <v>0</v>
      </c>
      <c r="J25" s="28">
        <v>0</v>
      </c>
      <c r="K25" s="28">
        <v>0</v>
      </c>
      <c r="L25" s="28">
        <v>13.72651183057414</v>
      </c>
      <c r="M25" s="28">
        <v>1.1636539706693174</v>
      </c>
      <c r="N25" s="28"/>
      <c r="O25" s="25">
        <f t="shared" si="10"/>
        <v>2716.0427563804942</v>
      </c>
      <c r="P25" s="25">
        <f t="shared" si="11"/>
        <v>0</v>
      </c>
      <c r="Q25" s="25">
        <f t="shared" si="12"/>
        <v>0</v>
      </c>
      <c r="R25" s="25">
        <f t="shared" si="13"/>
        <v>0</v>
      </c>
      <c r="S25" s="25">
        <f t="shared" si="14"/>
        <v>0</v>
      </c>
      <c r="T25" s="25">
        <f t="shared" si="15"/>
        <v>87705.547341453464</v>
      </c>
      <c r="U25" s="25">
        <f t="shared" si="16"/>
        <v>7435.1670455916037</v>
      </c>
      <c r="V25" s="29"/>
      <c r="W25" s="25">
        <f t="shared" si="3"/>
        <v>0.54320855127609879</v>
      </c>
      <c r="X25" s="25">
        <f t="shared" si="4"/>
        <v>0</v>
      </c>
      <c r="Y25" s="25">
        <f t="shared" si="5"/>
        <v>0</v>
      </c>
      <c r="Z25" s="25">
        <f t="shared" si="6"/>
        <v>0</v>
      </c>
      <c r="AA25" s="25">
        <f t="shared" si="7"/>
        <v>0</v>
      </c>
      <c r="AB25" s="25">
        <f t="shared" si="8"/>
        <v>17.541109468290692</v>
      </c>
      <c r="AC25" s="25">
        <f t="shared" si="9"/>
        <v>1.4870334091183208</v>
      </c>
    </row>
    <row r="26" spans="1:29" x14ac:dyDescent="0.25">
      <c r="A26" s="48" t="s">
        <v>4</v>
      </c>
      <c r="B26" s="1" t="s">
        <v>197</v>
      </c>
      <c r="C26" s="1" t="s">
        <v>15</v>
      </c>
      <c r="D26" s="1" t="s">
        <v>0</v>
      </c>
      <c r="E26" s="50">
        <v>10196.15</v>
      </c>
      <c r="F26" s="32"/>
      <c r="G26" s="28">
        <v>0.82735180799999997</v>
      </c>
      <c r="H26" s="28">
        <v>5.3632718080000004E-3</v>
      </c>
      <c r="I26" s="28">
        <v>9.2169894400000011E-4</v>
      </c>
      <c r="J26" s="28">
        <v>1.328117376E-8</v>
      </c>
      <c r="K26" s="28">
        <v>4.1295015679999998E-2</v>
      </c>
      <c r="L26" s="28">
        <v>17.635656960000002</v>
      </c>
      <c r="M26" s="28">
        <v>0.72574720000000004</v>
      </c>
      <c r="N26" s="28"/>
      <c r="O26" s="25">
        <f t="shared" si="10"/>
        <v>8435.803137139199</v>
      </c>
      <c r="P26" s="25">
        <f t="shared" si="11"/>
        <v>54.684723845139203</v>
      </c>
      <c r="Q26" s="25">
        <f t="shared" si="12"/>
        <v>9.3977806878656001</v>
      </c>
      <c r="R26" s="25">
        <f t="shared" si="13"/>
        <v>1.35416839833024E-4</v>
      </c>
      <c r="S26" s="25">
        <f t="shared" si="14"/>
        <v>421.05017412563194</v>
      </c>
      <c r="T26" s="25">
        <f t="shared" si="15"/>
        <v>179815.80371270402</v>
      </c>
      <c r="U26" s="25">
        <f t="shared" si="16"/>
        <v>7399.8273132800005</v>
      </c>
      <c r="V26" s="29"/>
      <c r="W26" s="25">
        <f t="shared" si="3"/>
        <v>1.6871606274278399</v>
      </c>
      <c r="X26" s="25">
        <f t="shared" si="4"/>
        <v>1.093694476902784E-2</v>
      </c>
      <c r="Y26" s="25">
        <f t="shared" si="5"/>
        <v>1.8795561375731201E-3</v>
      </c>
      <c r="Z26" s="25">
        <f t="shared" si="6"/>
        <v>2.70833679666048E-8</v>
      </c>
      <c r="AA26" s="25">
        <f t="shared" si="7"/>
        <v>8.4210034825126387E-2</v>
      </c>
      <c r="AB26" s="25">
        <f t="shared" si="8"/>
        <v>35.963160742540801</v>
      </c>
      <c r="AC26" s="25">
        <f t="shared" si="9"/>
        <v>1.4799654626560002</v>
      </c>
    </row>
    <row r="27" spans="1:29" x14ac:dyDescent="0.25">
      <c r="A27" s="48" t="s">
        <v>4</v>
      </c>
      <c r="B27" s="48" t="s">
        <v>197</v>
      </c>
      <c r="C27" s="1" t="s">
        <v>8</v>
      </c>
      <c r="D27" s="1" t="s">
        <v>0</v>
      </c>
      <c r="E27" s="50">
        <v>5371.39</v>
      </c>
      <c r="F27" s="32"/>
      <c r="G27" s="28">
        <v>3.0056214950142488</v>
      </c>
      <c r="H27" s="28">
        <v>1.2540506996880805E-2</v>
      </c>
      <c r="I27" s="28">
        <v>9.00815336134089E-4</v>
      </c>
      <c r="J27" s="28">
        <v>9.3908036576318284E-11</v>
      </c>
      <c r="K27" s="28">
        <v>0.29773189723857413</v>
      </c>
      <c r="L27" s="28">
        <v>39.266334418620822</v>
      </c>
      <c r="M27" s="28">
        <v>1.7179841682612247</v>
      </c>
      <c r="N27" s="28"/>
      <c r="O27" s="25">
        <f t="shared" si="10"/>
        <v>16144.365242104586</v>
      </c>
      <c r="P27" s="25">
        <f t="shared" si="11"/>
        <v>67.359953877975599</v>
      </c>
      <c r="Q27" s="25">
        <f t="shared" si="12"/>
        <v>4.8386304883572846</v>
      </c>
      <c r="R27" s="25">
        <f t="shared" si="13"/>
        <v>5.0441668858567031E-7</v>
      </c>
      <c r="S27" s="25">
        <f t="shared" si="14"/>
        <v>1599.2341355083047</v>
      </c>
      <c r="T27" s="25">
        <f t="shared" si="15"/>
        <v>210914.7960328357</v>
      </c>
      <c r="U27" s="25">
        <f t="shared" si="16"/>
        <v>9227.9629815566605</v>
      </c>
      <c r="V27" s="29"/>
      <c r="W27" s="25">
        <f t="shared" si="3"/>
        <v>3.2288730484209172</v>
      </c>
      <c r="X27" s="25">
        <f t="shared" si="4"/>
        <v>1.3471990775595119E-2</v>
      </c>
      <c r="Y27" s="25">
        <f t="shared" si="5"/>
        <v>9.6772609767145688E-4</v>
      </c>
      <c r="Z27" s="25">
        <f t="shared" si="6"/>
        <v>1.0088333771713407E-10</v>
      </c>
      <c r="AA27" s="25">
        <f t="shared" si="7"/>
        <v>0.31984682710166096</v>
      </c>
      <c r="AB27" s="25">
        <f t="shared" si="8"/>
        <v>42.182959206567141</v>
      </c>
      <c r="AC27" s="25">
        <f t="shared" si="9"/>
        <v>1.845592596311332</v>
      </c>
    </row>
    <row r="28" spans="1:29" x14ac:dyDescent="0.25">
      <c r="A28" s="48" t="s">
        <v>4</v>
      </c>
      <c r="B28" s="48" t="s">
        <v>197</v>
      </c>
      <c r="C28" s="1" t="s">
        <v>74</v>
      </c>
      <c r="D28" s="1" t="s">
        <v>0</v>
      </c>
      <c r="E28" s="50">
        <v>71625.831999999995</v>
      </c>
      <c r="F28" s="32"/>
      <c r="G28" s="28">
        <v>2.8764212685714281E-2</v>
      </c>
      <c r="H28" s="28">
        <v>1.5052774514285713E-4</v>
      </c>
      <c r="I28" s="28">
        <v>5.3206341599999998E-6</v>
      </c>
      <c r="J28" s="28">
        <v>3.3831483314285707E-12</v>
      </c>
      <c r="K28" s="28">
        <v>1.66921856E-3</v>
      </c>
      <c r="L28" s="28">
        <v>0.56336126399999986</v>
      </c>
      <c r="M28" s="28">
        <v>1.490373714285714E-2</v>
      </c>
      <c r="N28" s="28"/>
      <c r="O28" s="25">
        <f t="shared" si="10"/>
        <v>2060.2606654392398</v>
      </c>
      <c r="P28" s="25">
        <f t="shared" si="11"/>
        <v>10.7816749849411</v>
      </c>
      <c r="Q28" s="25">
        <f t="shared" si="12"/>
        <v>0.3810948484776211</v>
      </c>
      <c r="R28" s="25">
        <f t="shared" si="13"/>
        <v>2.423208140179831E-7</v>
      </c>
      <c r="S28" s="25">
        <f t="shared" si="14"/>
        <v>119.55916814984191</v>
      </c>
      <c r="T28" s="25">
        <f t="shared" si="15"/>
        <v>40351.219250571638</v>
      </c>
      <c r="U28" s="25">
        <f t="shared" si="16"/>
        <v>1067.4925727664454</v>
      </c>
      <c r="V28" s="29"/>
      <c r="W28" s="25">
        <f t="shared" si="3"/>
        <v>0.41205213308784794</v>
      </c>
      <c r="X28" s="25">
        <f t="shared" si="4"/>
        <v>2.15633499698822E-3</v>
      </c>
      <c r="Y28" s="25">
        <f t="shared" si="5"/>
        <v>7.6218969695524217E-5</v>
      </c>
      <c r="Z28" s="25">
        <f t="shared" si="6"/>
        <v>4.8464162803596619E-11</v>
      </c>
      <c r="AA28" s="25">
        <f t="shared" si="7"/>
        <v>2.3911833629968383E-2</v>
      </c>
      <c r="AB28" s="25">
        <f t="shared" si="8"/>
        <v>8.070243850114327</v>
      </c>
      <c r="AC28" s="25">
        <f t="shared" si="9"/>
        <v>0.21349851455328908</v>
      </c>
    </row>
    <row r="29" spans="1:29" x14ac:dyDescent="0.25">
      <c r="A29" s="1" t="s">
        <v>64</v>
      </c>
      <c r="B29" s="1" t="s">
        <v>1</v>
      </c>
      <c r="C29" s="1" t="s">
        <v>239</v>
      </c>
      <c r="D29" s="1" t="s">
        <v>44</v>
      </c>
      <c r="E29" s="50">
        <v>783.94250000000011</v>
      </c>
      <c r="F29" s="32"/>
      <c r="G29" s="28">
        <v>4.9162856333333336</v>
      </c>
      <c r="H29" s="28">
        <v>5.3279806666666667E-3</v>
      </c>
      <c r="I29" s="28">
        <v>5.9840000000000002E-4</v>
      </c>
      <c r="J29" s="28">
        <v>3.1694020830333338E-9</v>
      </c>
      <c r="K29" s="28">
        <v>0.14216000000000001</v>
      </c>
      <c r="L29" s="28">
        <v>132.83932000000001</v>
      </c>
      <c r="M29" s="28">
        <v>3.988316666666667</v>
      </c>
      <c r="N29" s="28"/>
      <c r="O29" s="25">
        <f t="shared" si="10"/>
        <v>3854.0852501094173</v>
      </c>
      <c r="P29" s="25">
        <f t="shared" si="11"/>
        <v>4.1768304837783337</v>
      </c>
      <c r="Q29" s="25">
        <f t="shared" si="12"/>
        <v>0.46911119200000007</v>
      </c>
      <c r="R29" s="25">
        <f t="shared" si="13"/>
        <v>2.4846289924783598E-6</v>
      </c>
      <c r="S29" s="25">
        <f t="shared" si="14"/>
        <v>111.44526580000002</v>
      </c>
      <c r="T29" s="25">
        <f t="shared" si="15"/>
        <v>104138.38861910002</v>
      </c>
      <c r="U29" s="25">
        <f t="shared" si="16"/>
        <v>3126.6109384583342</v>
      </c>
      <c r="V29" s="29"/>
      <c r="W29" s="25">
        <f t="shared" si="3"/>
        <v>0.7708170500218835</v>
      </c>
      <c r="X29" s="25">
        <f t="shared" si="4"/>
        <v>8.3536609675566678E-4</v>
      </c>
      <c r="Y29" s="25">
        <f t="shared" si="5"/>
        <v>9.3822238400000015E-5</v>
      </c>
      <c r="Z29" s="25">
        <f t="shared" si="6"/>
        <v>4.9692579849567193E-10</v>
      </c>
      <c r="AA29" s="25">
        <f t="shared" si="7"/>
        <v>2.2289053160000002E-2</v>
      </c>
      <c r="AB29" s="25">
        <f t="shared" si="8"/>
        <v>20.827677723820003</v>
      </c>
      <c r="AC29" s="25">
        <f t="shared" si="9"/>
        <v>0.62532218769166681</v>
      </c>
    </row>
    <row r="30" spans="1:29" x14ac:dyDescent="0.25">
      <c r="A30" s="48" t="s">
        <v>64</v>
      </c>
      <c r="B30" s="48" t="s">
        <v>1</v>
      </c>
      <c r="C30" s="1" t="s">
        <v>222</v>
      </c>
      <c r="D30" s="1" t="s">
        <v>44</v>
      </c>
      <c r="E30" s="50">
        <v>68.123333333333335</v>
      </c>
      <c r="F30" s="32"/>
      <c r="G30" s="28">
        <v>1.7307406305770379</v>
      </c>
      <c r="H30" s="28">
        <v>0</v>
      </c>
      <c r="I30" s="28">
        <v>3.978286734086854E-3</v>
      </c>
      <c r="J30" s="28">
        <v>3.0097412254610362E-5</v>
      </c>
      <c r="K30" s="28">
        <v>0</v>
      </c>
      <c r="L30" s="28">
        <v>46.289411064842362</v>
      </c>
      <c r="M30" s="28">
        <v>2.9829545454545454</v>
      </c>
      <c r="N30" s="28"/>
      <c r="O30" s="25">
        <f t="shared" si="10"/>
        <v>117.90382089034308</v>
      </c>
      <c r="P30" s="25">
        <f t="shared" si="11"/>
        <v>0</v>
      </c>
      <c r="Q30" s="25">
        <f t="shared" si="12"/>
        <v>0.2710141532817768</v>
      </c>
      <c r="R30" s="25">
        <f t="shared" si="13"/>
        <v>2.0503360474915734E-3</v>
      </c>
      <c r="S30" s="25">
        <f t="shared" si="14"/>
        <v>0</v>
      </c>
      <c r="T30" s="25">
        <f t="shared" si="15"/>
        <v>3153.3889797739444</v>
      </c>
      <c r="U30" s="25">
        <f t="shared" si="16"/>
        <v>203.20880681818181</v>
      </c>
      <c r="V30" s="29"/>
      <c r="W30" s="25">
        <f t="shared" si="3"/>
        <v>2.3580764178068616E-2</v>
      </c>
      <c r="X30" s="25">
        <f t="shared" si="4"/>
        <v>0</v>
      </c>
      <c r="Y30" s="25">
        <f t="shared" si="5"/>
        <v>5.4202830656355359E-5</v>
      </c>
      <c r="Z30" s="25">
        <f t="shared" si="6"/>
        <v>4.1006720949831468E-7</v>
      </c>
      <c r="AA30" s="25">
        <f t="shared" si="7"/>
        <v>0</v>
      </c>
      <c r="AB30" s="25">
        <f t="shared" si="8"/>
        <v>0.6306777959547889</v>
      </c>
      <c r="AC30" s="25">
        <f t="shared" si="9"/>
        <v>4.0641761363636363E-2</v>
      </c>
    </row>
    <row r="31" spans="1:29" x14ac:dyDescent="0.25">
      <c r="A31" s="48" t="s">
        <v>64</v>
      </c>
      <c r="B31" s="1" t="s">
        <v>14</v>
      </c>
      <c r="C31" s="1" t="s">
        <v>43</v>
      </c>
      <c r="D31" s="1" t="s">
        <v>0</v>
      </c>
      <c r="E31" s="50">
        <v>29887.631999999994</v>
      </c>
      <c r="F31" s="32"/>
      <c r="G31" s="28">
        <v>1.2858231707317076</v>
      </c>
      <c r="H31" s="28">
        <v>5.3887195121951233E-3</v>
      </c>
      <c r="I31" s="28">
        <v>2.7370426829268299E-4</v>
      </c>
      <c r="J31" s="28">
        <v>1.5792682926829273E-8</v>
      </c>
      <c r="K31" s="28">
        <v>7.7362804878048808E-2</v>
      </c>
      <c r="L31" s="28">
        <v>16.224847560975615</v>
      </c>
      <c r="M31" s="28">
        <v>0.5335365853658538</v>
      </c>
      <c r="N31" s="28"/>
      <c r="O31" s="25">
        <f t="shared" si="10"/>
        <v>38430.209743902436</v>
      </c>
      <c r="P31" s="25">
        <f t="shared" si="11"/>
        <v>161.05606573170732</v>
      </c>
      <c r="Q31" s="25">
        <f t="shared" si="12"/>
        <v>8.1803724475609751</v>
      </c>
      <c r="R31" s="25">
        <f t="shared" si="13"/>
        <v>4.7200589560975618E-4</v>
      </c>
      <c r="S31" s="25">
        <f t="shared" si="14"/>
        <v>2312.1910426829272</v>
      </c>
      <c r="T31" s="25">
        <f t="shared" si="15"/>
        <v>484922.27315853664</v>
      </c>
      <c r="U31" s="25">
        <f t="shared" si="16"/>
        <v>15946.14512195122</v>
      </c>
      <c r="V31" s="29"/>
      <c r="W31" s="25">
        <f t="shared" si="3"/>
        <v>7.6860419487804874</v>
      </c>
      <c r="X31" s="25">
        <f t="shared" si="4"/>
        <v>3.2211213146341462E-2</v>
      </c>
      <c r="Y31" s="25">
        <f t="shared" si="5"/>
        <v>1.6360744895121951E-3</v>
      </c>
      <c r="Z31" s="25">
        <f t="shared" si="6"/>
        <v>9.4401179121951238E-8</v>
      </c>
      <c r="AA31" s="25">
        <f t="shared" si="7"/>
        <v>0.46243820853658546</v>
      </c>
      <c r="AB31" s="25">
        <f t="shared" si="8"/>
        <v>96.984454631707322</v>
      </c>
      <c r="AC31" s="25">
        <f t="shared" si="9"/>
        <v>3.1892290243902441</v>
      </c>
    </row>
    <row r="32" spans="1:29" x14ac:dyDescent="0.25">
      <c r="A32" s="48" t="s">
        <v>64</v>
      </c>
      <c r="B32" s="1" t="s">
        <v>65</v>
      </c>
      <c r="C32" s="1" t="s">
        <v>62</v>
      </c>
      <c r="D32" s="1" t="s">
        <v>48</v>
      </c>
      <c r="E32" s="50">
        <v>29.2</v>
      </c>
      <c r="F32" s="32"/>
      <c r="G32" s="28">
        <v>264</v>
      </c>
      <c r="H32" s="28">
        <v>1.56</v>
      </c>
      <c r="I32" s="28">
        <v>0.24940000000000001</v>
      </c>
      <c r="J32" s="28">
        <v>1.4420000000000001E-5</v>
      </c>
      <c r="K32" s="28">
        <v>14.629999999999999</v>
      </c>
      <c r="L32" s="28">
        <v>8153.3</v>
      </c>
      <c r="M32" s="28">
        <v>77.689644200000004</v>
      </c>
      <c r="N32" s="28"/>
      <c r="O32" s="25">
        <f t="shared" si="10"/>
        <v>7708.8</v>
      </c>
      <c r="P32" s="25">
        <f t="shared" si="11"/>
        <v>45.552</v>
      </c>
      <c r="Q32" s="25">
        <f t="shared" si="12"/>
        <v>7.2824800000000005</v>
      </c>
      <c r="R32" s="25">
        <f t="shared" si="13"/>
        <v>4.2106400000000002E-4</v>
      </c>
      <c r="S32" s="25">
        <f t="shared" si="14"/>
        <v>427.19599999999997</v>
      </c>
      <c r="T32" s="25">
        <f t="shared" si="15"/>
        <v>238076.36</v>
      </c>
      <c r="U32" s="25">
        <f t="shared" si="16"/>
        <v>2268.5376106399999</v>
      </c>
      <c r="V32" s="29"/>
      <c r="W32" s="25">
        <f t="shared" si="3"/>
        <v>1.54176</v>
      </c>
      <c r="X32" s="25">
        <f t="shared" si="4"/>
        <v>9.1103999999999994E-3</v>
      </c>
      <c r="Y32" s="25">
        <f t="shared" si="5"/>
        <v>1.456496E-3</v>
      </c>
      <c r="Z32" s="25">
        <f t="shared" si="6"/>
        <v>8.4212800000000004E-8</v>
      </c>
      <c r="AA32" s="25">
        <f t="shared" si="7"/>
        <v>8.5439199999999993E-2</v>
      </c>
      <c r="AB32" s="25">
        <f t="shared" si="8"/>
        <v>47.615271999999997</v>
      </c>
      <c r="AC32" s="25">
        <f t="shared" si="9"/>
        <v>0.45370752212799997</v>
      </c>
    </row>
    <row r="33" spans="1:29" x14ac:dyDescent="0.25">
      <c r="A33" s="48" t="s">
        <v>64</v>
      </c>
      <c r="B33" s="48" t="s">
        <v>65</v>
      </c>
      <c r="C33" s="1" t="s">
        <v>63</v>
      </c>
      <c r="D33" s="1" t="s">
        <v>48</v>
      </c>
      <c r="E33" s="50">
        <v>124.75</v>
      </c>
      <c r="F33" s="32"/>
      <c r="G33" s="28">
        <v>315.30125520000001</v>
      </c>
      <c r="H33" s="28">
        <v>1.7734603952000001</v>
      </c>
      <c r="I33" s="28">
        <v>0.26484934352</v>
      </c>
      <c r="J33" s="28">
        <v>1.4421589159572001E-5</v>
      </c>
      <c r="K33" s="28">
        <v>19.730642039999999</v>
      </c>
      <c r="L33" s="28">
        <v>8822.5749959999994</v>
      </c>
      <c r="M33" s="28">
        <v>107.1731242</v>
      </c>
      <c r="N33" s="28"/>
      <c r="O33" s="25">
        <f t="shared" si="10"/>
        <v>39333.831586200002</v>
      </c>
      <c r="P33" s="25">
        <f t="shared" si="11"/>
        <v>221.2391843012</v>
      </c>
      <c r="Q33" s="25">
        <f t="shared" si="12"/>
        <v>33.039955604120003</v>
      </c>
      <c r="R33" s="25">
        <f t="shared" si="13"/>
        <v>1.7990932476566071E-3</v>
      </c>
      <c r="S33" s="25">
        <f t="shared" si="14"/>
        <v>2461.3975944899998</v>
      </c>
      <c r="T33" s="25">
        <f t="shared" si="15"/>
        <v>1100616.2307509999</v>
      </c>
      <c r="U33" s="25">
        <f t="shared" si="16"/>
        <v>13369.84724395</v>
      </c>
      <c r="V33" s="29"/>
      <c r="W33" s="25">
        <f t="shared" si="3"/>
        <v>7.8667663172400006</v>
      </c>
      <c r="X33" s="25">
        <f t="shared" si="4"/>
        <v>4.4247836860240003E-2</v>
      </c>
      <c r="Y33" s="25">
        <f t="shared" si="5"/>
        <v>6.6079911208240007E-3</v>
      </c>
      <c r="Z33" s="25">
        <f t="shared" si="6"/>
        <v>3.598186495313214E-7</v>
      </c>
      <c r="AA33" s="25">
        <f t="shared" si="7"/>
        <v>0.49227951889799998</v>
      </c>
      <c r="AB33" s="25">
        <f t="shared" si="8"/>
        <v>220.12324615019998</v>
      </c>
      <c r="AC33" s="25">
        <f t="shared" si="9"/>
        <v>2.6739694487899999</v>
      </c>
    </row>
    <row r="34" spans="1:29" x14ac:dyDescent="0.25">
      <c r="A34" s="48" t="s">
        <v>64</v>
      </c>
      <c r="B34" s="48" t="s">
        <v>65</v>
      </c>
      <c r="C34" s="1" t="s">
        <v>117</v>
      </c>
      <c r="D34" s="1" t="s">
        <v>48</v>
      </c>
      <c r="E34" s="50">
        <v>4.666666666666667</v>
      </c>
      <c r="F34" s="32"/>
      <c r="G34" s="28">
        <v>264.45649999775281</v>
      </c>
      <c r="H34" s="28">
        <v>1.5501957273573035</v>
      </c>
      <c r="I34" s="28">
        <v>0.23574938224134834</v>
      </c>
      <c r="J34" s="28">
        <v>1.3633697071394418E-5</v>
      </c>
      <c r="K34" s="28">
        <v>14.868310283258429</v>
      </c>
      <c r="L34" s="28">
        <v>7845.4171829101133</v>
      </c>
      <c r="M34" s="28">
        <v>77.254079817977527</v>
      </c>
      <c r="N34" s="28"/>
      <c r="O34" s="25">
        <f t="shared" si="10"/>
        <v>1234.1303333228466</v>
      </c>
      <c r="P34" s="25">
        <f t="shared" si="11"/>
        <v>7.2342467276674167</v>
      </c>
      <c r="Q34" s="25">
        <f t="shared" si="12"/>
        <v>1.100163783792959</v>
      </c>
      <c r="R34" s="25">
        <f t="shared" si="13"/>
        <v>6.3623919666507293E-5</v>
      </c>
      <c r="S34" s="25">
        <f t="shared" si="14"/>
        <v>69.38544798853934</v>
      </c>
      <c r="T34" s="25">
        <f t="shared" si="15"/>
        <v>36611.946853580528</v>
      </c>
      <c r="U34" s="25">
        <f t="shared" si="16"/>
        <v>360.51903915056181</v>
      </c>
      <c r="V34" s="29"/>
      <c r="W34" s="25">
        <f t="shared" si="3"/>
        <v>0.24682606666456933</v>
      </c>
      <c r="X34" s="25">
        <f t="shared" si="4"/>
        <v>1.4468493455334834E-3</v>
      </c>
      <c r="Y34" s="25">
        <f t="shared" si="5"/>
        <v>2.200327567585918E-4</v>
      </c>
      <c r="Z34" s="25">
        <f t="shared" si="6"/>
        <v>1.2724783933301458E-8</v>
      </c>
      <c r="AA34" s="25">
        <f t="shared" si="7"/>
        <v>1.3877089597707868E-2</v>
      </c>
      <c r="AB34" s="25">
        <f t="shared" si="8"/>
        <v>7.3223893707161052</v>
      </c>
      <c r="AC34" s="25">
        <f t="shared" si="9"/>
        <v>7.210380783011236E-2</v>
      </c>
    </row>
    <row r="35" spans="1:29" x14ac:dyDescent="0.25">
      <c r="A35" s="48" t="s">
        <v>64</v>
      </c>
      <c r="B35" s="48" t="s">
        <v>65</v>
      </c>
      <c r="C35" s="1" t="s">
        <v>120</v>
      </c>
      <c r="D35" s="1" t="s">
        <v>48</v>
      </c>
      <c r="E35" s="50">
        <v>21</v>
      </c>
      <c r="F35" s="32"/>
      <c r="G35" s="28">
        <v>276.71000959999998</v>
      </c>
      <c r="H35" s="28">
        <v>1.4640807296</v>
      </c>
      <c r="I35" s="28">
        <v>7.7921864960000004E-2</v>
      </c>
      <c r="J35" s="28">
        <v>4.4229338330559997E-6</v>
      </c>
      <c r="K35" s="28">
        <v>18.34656992</v>
      </c>
      <c r="L35" s="28">
        <v>4328.8846080000003</v>
      </c>
      <c r="M35" s="28">
        <v>76.120684199999999</v>
      </c>
      <c r="N35" s="28"/>
      <c r="O35" s="25">
        <f t="shared" si="10"/>
        <v>5810.9102015999997</v>
      </c>
      <c r="P35" s="25">
        <f t="shared" si="11"/>
        <v>30.7456953216</v>
      </c>
      <c r="Q35" s="25">
        <f t="shared" si="12"/>
        <v>1.6363591641600002</v>
      </c>
      <c r="R35" s="25">
        <f t="shared" si="13"/>
        <v>9.2881610494175999E-5</v>
      </c>
      <c r="S35" s="25">
        <f t="shared" si="14"/>
        <v>385.27796832000001</v>
      </c>
      <c r="T35" s="25">
        <f t="shared" si="15"/>
        <v>90906.576767999999</v>
      </c>
      <c r="U35" s="25">
        <f t="shared" si="16"/>
        <v>1598.5343682</v>
      </c>
      <c r="V35" s="29"/>
      <c r="W35" s="25">
        <f t="shared" si="3"/>
        <v>1.1621820403199998</v>
      </c>
      <c r="X35" s="25">
        <f t="shared" si="4"/>
        <v>6.1491390643199995E-3</v>
      </c>
      <c r="Y35" s="25">
        <f t="shared" si="5"/>
        <v>3.2727183283200005E-4</v>
      </c>
      <c r="Z35" s="25">
        <f t="shared" si="6"/>
        <v>1.8576322098835199E-8</v>
      </c>
      <c r="AA35" s="25">
        <f t="shared" si="7"/>
        <v>7.7055593663999999E-2</v>
      </c>
      <c r="AB35" s="25">
        <f t="shared" si="8"/>
        <v>18.181315353599999</v>
      </c>
      <c r="AC35" s="25">
        <f t="shared" si="9"/>
        <v>0.31970687364</v>
      </c>
    </row>
    <row r="36" spans="1:29" x14ac:dyDescent="0.25">
      <c r="A36" s="48" t="s">
        <v>64</v>
      </c>
      <c r="B36" s="48" t="s">
        <v>65</v>
      </c>
      <c r="C36" s="1" t="s">
        <v>195</v>
      </c>
      <c r="D36" s="1" t="s">
        <v>48</v>
      </c>
      <c r="E36" s="50">
        <v>45</v>
      </c>
      <c r="F36" s="32"/>
      <c r="G36" s="28">
        <v>287.67750239999998</v>
      </c>
      <c r="H36" s="28">
        <v>1.6585201824</v>
      </c>
      <c r="I36" s="28">
        <v>0.25653046623999998</v>
      </c>
      <c r="J36" s="28">
        <v>1.4420733458264001E-5</v>
      </c>
      <c r="K36" s="28">
        <v>16.984142479999999</v>
      </c>
      <c r="L36" s="28">
        <v>8462.1961520000004</v>
      </c>
      <c r="M36" s="28">
        <v>91.297404200000003</v>
      </c>
      <c r="N36" s="28"/>
      <c r="O36" s="25">
        <f t="shared" si="10"/>
        <v>12945.487607999999</v>
      </c>
      <c r="P36" s="25">
        <f t="shared" si="11"/>
        <v>74.633408208000006</v>
      </c>
      <c r="Q36" s="25">
        <f t="shared" si="12"/>
        <v>11.5438709808</v>
      </c>
      <c r="R36" s="25">
        <f t="shared" si="13"/>
        <v>6.4893300562188E-4</v>
      </c>
      <c r="S36" s="25">
        <f t="shared" si="14"/>
        <v>764.28641159999995</v>
      </c>
      <c r="T36" s="25">
        <f t="shared" si="15"/>
        <v>380798.82683999999</v>
      </c>
      <c r="U36" s="25">
        <f t="shared" si="16"/>
        <v>4108.3831890000001</v>
      </c>
      <c r="V36" s="29"/>
      <c r="W36" s="25">
        <f t="shared" si="3"/>
        <v>2.5890975215999998</v>
      </c>
      <c r="X36" s="25">
        <f t="shared" si="4"/>
        <v>1.4926681641600001E-2</v>
      </c>
      <c r="Y36" s="25">
        <f t="shared" si="5"/>
        <v>2.3087741961600001E-3</v>
      </c>
      <c r="Z36" s="25">
        <f t="shared" si="6"/>
        <v>1.2978660112437599E-7</v>
      </c>
      <c r="AA36" s="25">
        <f t="shared" si="7"/>
        <v>0.15285728231999998</v>
      </c>
      <c r="AB36" s="25">
        <f t="shared" si="8"/>
        <v>76.159765367999995</v>
      </c>
      <c r="AC36" s="25">
        <f t="shared" si="9"/>
        <v>0.8216766378</v>
      </c>
    </row>
    <row r="37" spans="1:29" x14ac:dyDescent="0.25">
      <c r="A37" s="48" t="s">
        <v>64</v>
      </c>
      <c r="B37" s="48" t="s">
        <v>65</v>
      </c>
      <c r="C37" s="1" t="s">
        <v>184</v>
      </c>
      <c r="D37" s="1" t="s">
        <v>48</v>
      </c>
      <c r="E37" s="50">
        <v>2</v>
      </c>
      <c r="F37" s="32"/>
      <c r="G37" s="28">
        <v>313.51625360000003</v>
      </c>
      <c r="H37" s="28">
        <v>1.8277802736000002</v>
      </c>
      <c r="I37" s="28">
        <v>0.53009569935999989</v>
      </c>
      <c r="J37" s="28">
        <v>9.9211001873959995E-6</v>
      </c>
      <c r="K37" s="28">
        <v>17.561213719999998</v>
      </c>
      <c r="L37" s="28">
        <v>5153.6442280000001</v>
      </c>
      <c r="M37" s="28">
        <v>86.101284200000009</v>
      </c>
      <c r="N37" s="28"/>
      <c r="O37" s="25">
        <f t="shared" si="10"/>
        <v>627.03250720000005</v>
      </c>
      <c r="P37" s="25">
        <f t="shared" si="11"/>
        <v>3.6555605472000003</v>
      </c>
      <c r="Q37" s="25">
        <f t="shared" si="12"/>
        <v>1.0601913987199998</v>
      </c>
      <c r="R37" s="25">
        <f t="shared" si="13"/>
        <v>1.9842200374791999E-5</v>
      </c>
      <c r="S37" s="25">
        <f t="shared" si="14"/>
        <v>35.122427439999996</v>
      </c>
      <c r="T37" s="25">
        <f t="shared" si="15"/>
        <v>10307.288456</v>
      </c>
      <c r="U37" s="25">
        <f t="shared" si="16"/>
        <v>172.20256840000002</v>
      </c>
      <c r="V37" s="29"/>
      <c r="W37" s="25">
        <f t="shared" si="3"/>
        <v>0.12540650144000001</v>
      </c>
      <c r="X37" s="25">
        <f t="shared" si="4"/>
        <v>7.3111210944000005E-4</v>
      </c>
      <c r="Y37" s="25">
        <f t="shared" si="5"/>
        <v>2.1203827974399997E-4</v>
      </c>
      <c r="Z37" s="25">
        <f t="shared" si="6"/>
        <v>3.9684400749583999E-9</v>
      </c>
      <c r="AA37" s="25">
        <f t="shared" si="7"/>
        <v>7.0244854879999994E-3</v>
      </c>
      <c r="AB37" s="25">
        <f t="shared" si="8"/>
        <v>2.0614576912000002</v>
      </c>
      <c r="AC37" s="25">
        <f t="shared" si="9"/>
        <v>3.4440513680000007E-2</v>
      </c>
    </row>
    <row r="38" spans="1:29" x14ac:dyDescent="0.25">
      <c r="A38" s="48" t="s">
        <v>64</v>
      </c>
      <c r="B38" s="1" t="s">
        <v>197</v>
      </c>
      <c r="C38" s="1" t="s">
        <v>8</v>
      </c>
      <c r="D38" s="1" t="s">
        <v>0</v>
      </c>
      <c r="E38" s="50">
        <v>2331.5500000000002</v>
      </c>
      <c r="F38" s="32"/>
      <c r="G38" s="28">
        <v>3.0056214950142488</v>
      </c>
      <c r="H38" s="28">
        <v>1.2540506996880805E-2</v>
      </c>
      <c r="I38" s="28">
        <v>9.00815336134089E-4</v>
      </c>
      <c r="J38" s="28">
        <v>9.3908036576318284E-11</v>
      </c>
      <c r="K38" s="28">
        <v>0.29773189723857413</v>
      </c>
      <c r="L38" s="28">
        <v>39.266334418620822</v>
      </c>
      <c r="M38" s="28">
        <v>1.7179841682612247</v>
      </c>
      <c r="N38" s="28"/>
      <c r="O38" s="25">
        <f t="shared" si="10"/>
        <v>7007.7567967004725</v>
      </c>
      <c r="P38" s="25">
        <f t="shared" si="11"/>
        <v>29.238819088577443</v>
      </c>
      <c r="Q38" s="25">
        <f t="shared" si="12"/>
        <v>2.1002959969634354</v>
      </c>
      <c r="R38" s="25">
        <f t="shared" si="13"/>
        <v>2.189512826795149E-7</v>
      </c>
      <c r="S38" s="25">
        <f t="shared" si="14"/>
        <v>694.17680500659753</v>
      </c>
      <c r="T38" s="25">
        <f t="shared" si="15"/>
        <v>91551.422013735384</v>
      </c>
      <c r="U38" s="25">
        <f t="shared" si="16"/>
        <v>4005.5659875094589</v>
      </c>
      <c r="V38" s="29"/>
      <c r="W38" s="25">
        <f t="shared" si="3"/>
        <v>1.4015513593400946</v>
      </c>
      <c r="X38" s="25">
        <f t="shared" si="4"/>
        <v>5.8477638177154888E-3</v>
      </c>
      <c r="Y38" s="25">
        <f t="shared" si="5"/>
        <v>4.2005919939268707E-4</v>
      </c>
      <c r="Z38" s="25">
        <f t="shared" si="6"/>
        <v>4.379025653590298E-11</v>
      </c>
      <c r="AA38" s="25">
        <f t="shared" si="7"/>
        <v>0.13883536100131952</v>
      </c>
      <c r="AB38" s="25">
        <f t="shared" si="8"/>
        <v>18.310284402747076</v>
      </c>
      <c r="AC38" s="25">
        <f t="shared" si="9"/>
        <v>0.8011131975018918</v>
      </c>
    </row>
    <row r="39" spans="1:29" s="11" customFormat="1" x14ac:dyDescent="0.25">
      <c r="A39" s="48" t="s">
        <v>64</v>
      </c>
      <c r="B39" s="48" t="s">
        <v>197</v>
      </c>
      <c r="C39" s="1" t="s">
        <v>219</v>
      </c>
      <c r="D39" s="1" t="s">
        <v>0</v>
      </c>
      <c r="E39" s="50">
        <v>979.59</v>
      </c>
      <c r="F39" s="32"/>
      <c r="G39" s="28">
        <v>8.6947873289708504</v>
      </c>
      <c r="H39" s="28">
        <v>5.9083320939916729E-2</v>
      </c>
      <c r="I39" s="28">
        <v>0</v>
      </c>
      <c r="J39" s="28">
        <v>9.5572398312016674E-7</v>
      </c>
      <c r="K39" s="28">
        <v>0</v>
      </c>
      <c r="L39" s="28">
        <v>209.96096073765617</v>
      </c>
      <c r="M39" s="28">
        <v>11.800081796549675</v>
      </c>
      <c r="N39" s="28"/>
      <c r="O39" s="25">
        <f t="shared" ref="O39:O44" si="17">$E39*G39</f>
        <v>8517.3267195865556</v>
      </c>
      <c r="P39" s="25">
        <f t="shared" ref="P39:P44" si="18">$E39*H39</f>
        <v>57.87743035953303</v>
      </c>
      <c r="Q39" s="25">
        <f t="shared" ref="Q39:Q44" si="19">$E39*I39</f>
        <v>0</v>
      </c>
      <c r="R39" s="25">
        <f t="shared" ref="R39:R44" si="20">$E39*J39</f>
        <v>9.3621765662468413E-4</v>
      </c>
      <c r="S39" s="25">
        <f t="shared" ref="S39:S44" si="21">$E39*K39</f>
        <v>0</v>
      </c>
      <c r="T39" s="25">
        <f t="shared" ref="T39:T44" si="22">$E39*L39</f>
        <v>205675.6575290006</v>
      </c>
      <c r="U39" s="25">
        <f t="shared" ref="U39:U44" si="23">$E39*M39</f>
        <v>11559.242127082096</v>
      </c>
      <c r="V39" s="29"/>
      <c r="W39" s="25">
        <f t="shared" si="3"/>
        <v>1.7034653439173111</v>
      </c>
      <c r="X39" s="25">
        <f t="shared" si="4"/>
        <v>1.1575486071906605E-2</v>
      </c>
      <c r="Y39" s="25">
        <f t="shared" si="5"/>
        <v>0</v>
      </c>
      <c r="Z39" s="25">
        <f t="shared" si="6"/>
        <v>1.8724353132493682E-7</v>
      </c>
      <c r="AA39" s="25">
        <f t="shared" si="7"/>
        <v>0</v>
      </c>
      <c r="AB39" s="25">
        <f t="shared" si="8"/>
        <v>41.135131505800118</v>
      </c>
      <c r="AC39" s="25">
        <f t="shared" si="9"/>
        <v>2.3118484254164193</v>
      </c>
    </row>
    <row r="40" spans="1:29" s="11" customFormat="1" x14ac:dyDescent="0.25">
      <c r="A40" s="48" t="s">
        <v>64</v>
      </c>
      <c r="B40" s="48" t="s">
        <v>197</v>
      </c>
      <c r="C40" s="1" t="s">
        <v>30</v>
      </c>
      <c r="D40" s="1" t="s">
        <v>0</v>
      </c>
      <c r="E40" s="50">
        <v>19914.951999999997</v>
      </c>
      <c r="F40" s="32"/>
      <c r="G40" s="28">
        <v>1.2229423449156931</v>
      </c>
      <c r="H40" s="28">
        <v>7.6975304659393229E-3</v>
      </c>
      <c r="I40" s="28">
        <v>8.4385011133254512E-4</v>
      </c>
      <c r="J40" s="28">
        <v>2.7946138944605831E-8</v>
      </c>
      <c r="K40" s="28">
        <v>9.2477845187950034E-2</v>
      </c>
      <c r="L40" s="28">
        <v>16.761682582995835</v>
      </c>
      <c r="M40" s="28">
        <v>1.4506026395151514</v>
      </c>
      <c r="N40" s="28"/>
      <c r="O40" s="25">
        <f t="shared" si="17"/>
        <v>24354.83809776347</v>
      </c>
      <c r="P40" s="25">
        <f t="shared" si="18"/>
        <v>153.29594974771922</v>
      </c>
      <c r="Q40" s="25">
        <f t="shared" si="19"/>
        <v>16.805234462382291</v>
      </c>
      <c r="R40" s="25">
        <f t="shared" si="20"/>
        <v>5.5654601566715572E-4</v>
      </c>
      <c r="S40" s="25">
        <f t="shared" si="21"/>
        <v>1841.6918479814556</v>
      </c>
      <c r="T40" s="25">
        <f t="shared" si="22"/>
        <v>333808.10407959804</v>
      </c>
      <c r="U40" s="25">
        <f t="shared" si="23"/>
        <v>28888.68193701754</v>
      </c>
      <c r="V40" s="29"/>
      <c r="W40" s="25">
        <f t="shared" si="3"/>
        <v>4.8709676195526939</v>
      </c>
      <c r="X40" s="25">
        <f t="shared" si="4"/>
        <v>3.0659189949543843E-2</v>
      </c>
      <c r="Y40" s="25">
        <f t="shared" si="5"/>
        <v>3.3610468924764581E-3</v>
      </c>
      <c r="Z40" s="25">
        <f t="shared" si="6"/>
        <v>1.1130920313343114E-7</v>
      </c>
      <c r="AA40" s="25">
        <f t="shared" si="7"/>
        <v>0.36833836959629113</v>
      </c>
      <c r="AB40" s="25">
        <f t="shared" si="8"/>
        <v>66.761620815919613</v>
      </c>
      <c r="AC40" s="25">
        <f t="shared" si="9"/>
        <v>5.7777363874035084</v>
      </c>
    </row>
    <row r="41" spans="1:29" s="11" customFormat="1" x14ac:dyDescent="0.25">
      <c r="A41" s="48" t="s">
        <v>64</v>
      </c>
      <c r="B41" s="48" t="s">
        <v>197</v>
      </c>
      <c r="C41" s="1" t="s">
        <v>230</v>
      </c>
      <c r="D41" s="1" t="s">
        <v>44</v>
      </c>
      <c r="E41" s="50">
        <v>6743.7956666666669</v>
      </c>
      <c r="F41" s="32"/>
      <c r="G41" s="28">
        <v>0.4628658536585365</v>
      </c>
      <c r="H41" s="28">
        <v>7.7896341463414627E-4</v>
      </c>
      <c r="I41" s="28">
        <v>0</v>
      </c>
      <c r="J41" s="28">
        <v>2.0161280487804877E-11</v>
      </c>
      <c r="K41" s="28">
        <v>0</v>
      </c>
      <c r="L41" s="28">
        <v>10.571128048780487</v>
      </c>
      <c r="M41" s="28">
        <v>0.15335365853658536</v>
      </c>
      <c r="N41" s="28"/>
      <c r="O41" s="25">
        <f t="shared" si="17"/>
        <v>3121.4727381504058</v>
      </c>
      <c r="P41" s="25">
        <f t="shared" si="18"/>
        <v>5.2531701001016256</v>
      </c>
      <c r="Q41" s="25">
        <f t="shared" si="19"/>
        <v>0</v>
      </c>
      <c r="R41" s="25">
        <f t="shared" si="20"/>
        <v>1.3596355598810976E-7</v>
      </c>
      <c r="S41" s="25">
        <f t="shared" si="21"/>
        <v>0</v>
      </c>
      <c r="T41" s="25">
        <f t="shared" si="22"/>
        <v>71289.52752714431</v>
      </c>
      <c r="U41" s="25">
        <f t="shared" si="23"/>
        <v>1034.1857379065041</v>
      </c>
      <c r="V41" s="29"/>
      <c r="W41" s="25">
        <f t="shared" si="3"/>
        <v>0.62429454763008119</v>
      </c>
      <c r="X41" s="25">
        <f t="shared" si="4"/>
        <v>1.0506340200203252E-3</v>
      </c>
      <c r="Y41" s="25">
        <f t="shared" si="5"/>
        <v>0</v>
      </c>
      <c r="Z41" s="25">
        <f t="shared" si="6"/>
        <v>2.7192711197621953E-11</v>
      </c>
      <c r="AA41" s="25">
        <f t="shared" si="7"/>
        <v>0</v>
      </c>
      <c r="AB41" s="25">
        <f t="shared" si="8"/>
        <v>14.257905505428862</v>
      </c>
      <c r="AC41" s="25">
        <f t="shared" si="9"/>
        <v>0.20683714758130081</v>
      </c>
    </row>
    <row r="42" spans="1:29" s="11" customFormat="1" x14ac:dyDescent="0.25">
      <c r="A42" s="1" t="s">
        <v>2</v>
      </c>
      <c r="B42" s="1" t="s">
        <v>11</v>
      </c>
      <c r="C42" s="1" t="s">
        <v>7</v>
      </c>
      <c r="D42" s="1" t="s">
        <v>48</v>
      </c>
      <c r="E42" s="50">
        <v>26</v>
      </c>
      <c r="F42" s="32"/>
      <c r="G42" s="28">
        <v>488.54848304580611</v>
      </c>
      <c r="H42" s="28">
        <v>2.2754312908982754</v>
      </c>
      <c r="I42" s="28">
        <v>2.2642772159428919</v>
      </c>
      <c r="J42" s="28">
        <v>3.7366151100535405E-5</v>
      </c>
      <c r="K42" s="28">
        <v>28.108268887566926</v>
      </c>
      <c r="L42" s="28">
        <v>9592.5044616299838</v>
      </c>
      <c r="M42" s="28">
        <v>154.09857202309072</v>
      </c>
      <c r="N42" s="28"/>
      <c r="O42" s="25">
        <f t="shared" si="17"/>
        <v>12702.26055919096</v>
      </c>
      <c r="P42" s="25">
        <f t="shared" si="18"/>
        <v>59.161213563355162</v>
      </c>
      <c r="Q42" s="25">
        <f t="shared" si="19"/>
        <v>58.871207614515185</v>
      </c>
      <c r="R42" s="25">
        <f t="shared" si="20"/>
        <v>9.7151992861392057E-4</v>
      </c>
      <c r="S42" s="25">
        <f t="shared" si="21"/>
        <v>730.81499107674006</v>
      </c>
      <c r="T42" s="25">
        <f t="shared" si="22"/>
        <v>249405.11600237957</v>
      </c>
      <c r="U42" s="25">
        <f t="shared" si="23"/>
        <v>4006.5628726003588</v>
      </c>
      <c r="V42" s="29"/>
      <c r="W42" s="25">
        <f t="shared" si="3"/>
        <v>2.5404521118381918</v>
      </c>
      <c r="X42" s="25">
        <f t="shared" si="4"/>
        <v>1.1832242712671033E-2</v>
      </c>
      <c r="Y42" s="25">
        <f t="shared" si="5"/>
        <v>1.1774241522903036E-2</v>
      </c>
      <c r="Z42" s="25">
        <f t="shared" si="6"/>
        <v>1.9430398572278411E-7</v>
      </c>
      <c r="AA42" s="25">
        <f t="shared" si="7"/>
        <v>0.14616299821534801</v>
      </c>
      <c r="AB42" s="25">
        <f t="shared" si="8"/>
        <v>49.881023200475916</v>
      </c>
      <c r="AC42" s="25">
        <f t="shared" si="9"/>
        <v>0.80131257452007176</v>
      </c>
    </row>
    <row r="43" spans="1:29" s="11" customFormat="1" x14ac:dyDescent="0.25">
      <c r="A43" s="48" t="s">
        <v>2</v>
      </c>
      <c r="B43" s="48" t="s">
        <v>11</v>
      </c>
      <c r="C43" s="1" t="s">
        <v>13</v>
      </c>
      <c r="D43" s="1" t="s">
        <v>48</v>
      </c>
      <c r="E43" s="50">
        <v>1091</v>
      </c>
      <c r="F43" s="32"/>
      <c r="G43" s="28">
        <v>77.77</v>
      </c>
      <c r="H43" s="28">
        <v>0.27542666666666665</v>
      </c>
      <c r="I43" s="28">
        <v>5.5016666666666665E-2</v>
      </c>
      <c r="J43" s="28">
        <v>3.2710066666666664E-7</v>
      </c>
      <c r="K43" s="28">
        <v>3.3256666666666668</v>
      </c>
      <c r="L43" s="28">
        <v>3472.4003333333335</v>
      </c>
      <c r="M43" s="28">
        <v>17.628999999999998</v>
      </c>
      <c r="N43" s="28"/>
      <c r="O43" s="25">
        <f t="shared" si="17"/>
        <v>84847.069999999992</v>
      </c>
      <c r="P43" s="25">
        <f t="shared" si="18"/>
        <v>300.49049333333329</v>
      </c>
      <c r="Q43" s="25">
        <f t="shared" si="19"/>
        <v>60.023183333333328</v>
      </c>
      <c r="R43" s="25">
        <f t="shared" si="20"/>
        <v>3.5686682733333331E-4</v>
      </c>
      <c r="S43" s="25">
        <f t="shared" si="21"/>
        <v>3628.3023333333335</v>
      </c>
      <c r="T43" s="25">
        <f t="shared" si="22"/>
        <v>3788388.763666667</v>
      </c>
      <c r="U43" s="25">
        <f t="shared" si="23"/>
        <v>19233.238999999998</v>
      </c>
      <c r="V43" s="29"/>
      <c r="W43" s="25">
        <f t="shared" si="3"/>
        <v>16.969413999999997</v>
      </c>
      <c r="X43" s="25">
        <f t="shared" si="4"/>
        <v>6.0098098666666655E-2</v>
      </c>
      <c r="Y43" s="25">
        <f t="shared" si="5"/>
        <v>1.2004636666666665E-2</v>
      </c>
      <c r="Z43" s="25">
        <f t="shared" si="6"/>
        <v>7.1373365466666662E-8</v>
      </c>
      <c r="AA43" s="25">
        <f t="shared" si="7"/>
        <v>0.72566046666666673</v>
      </c>
      <c r="AB43" s="25">
        <f t="shared" si="8"/>
        <v>757.67775273333336</v>
      </c>
      <c r="AC43" s="25">
        <f t="shared" si="9"/>
        <v>3.8466477999999995</v>
      </c>
    </row>
    <row r="44" spans="1:29" s="27" customFormat="1" x14ac:dyDescent="0.25">
      <c r="A44" s="48" t="s">
        <v>2</v>
      </c>
      <c r="B44" s="48" t="s">
        <v>11</v>
      </c>
      <c r="C44" s="1" t="s">
        <v>5</v>
      </c>
      <c r="D44" s="1" t="s">
        <v>48</v>
      </c>
      <c r="E44" s="50">
        <v>594.25</v>
      </c>
      <c r="F44" s="32"/>
      <c r="G44" s="28">
        <v>435.00892325996438</v>
      </c>
      <c r="H44" s="28">
        <v>2.0411957168352175</v>
      </c>
      <c r="I44" s="28">
        <v>1.526714009518144</v>
      </c>
      <c r="J44" s="28">
        <v>2.2085068411659732E-5</v>
      </c>
      <c r="K44" s="28">
        <v>25.933224271267107</v>
      </c>
      <c r="L44" s="28">
        <v>7529.000594883998</v>
      </c>
      <c r="M44" s="28">
        <v>108.0551011302796</v>
      </c>
      <c r="N44" s="28"/>
      <c r="O44" s="25">
        <f t="shared" si="17"/>
        <v>258504.05264723382</v>
      </c>
      <c r="P44" s="25">
        <f t="shared" si="18"/>
        <v>1212.9805547293281</v>
      </c>
      <c r="Q44" s="25">
        <f t="shared" si="19"/>
        <v>907.24980015615699</v>
      </c>
      <c r="R44" s="25">
        <f t="shared" si="20"/>
        <v>1.3124051903628796E-2</v>
      </c>
      <c r="S44" s="25">
        <f t="shared" si="21"/>
        <v>15410.818523200478</v>
      </c>
      <c r="T44" s="25">
        <f t="shared" si="22"/>
        <v>4474108.6035098154</v>
      </c>
      <c r="U44" s="25">
        <f t="shared" si="23"/>
        <v>64211.743846668651</v>
      </c>
      <c r="V44" s="29"/>
      <c r="W44" s="25">
        <f t="shared" si="3"/>
        <v>51.700810529446763</v>
      </c>
      <c r="X44" s="25">
        <f t="shared" si="4"/>
        <v>0.24259611094586561</v>
      </c>
      <c r="Y44" s="25">
        <f t="shared" si="5"/>
        <v>0.1814499600312314</v>
      </c>
      <c r="Z44" s="25">
        <f t="shared" si="6"/>
        <v>2.6248103807257592E-6</v>
      </c>
      <c r="AA44" s="25">
        <f t="shared" si="7"/>
        <v>3.0821637046400956</v>
      </c>
      <c r="AB44" s="25">
        <f t="shared" si="8"/>
        <v>894.82172070196305</v>
      </c>
      <c r="AC44" s="25">
        <f t="shared" si="9"/>
        <v>12.84234876933373</v>
      </c>
    </row>
    <row r="45" spans="1:29" x14ac:dyDescent="0.25">
      <c r="A45" s="48" t="s">
        <v>2</v>
      </c>
      <c r="B45" s="48" t="s">
        <v>11</v>
      </c>
      <c r="C45" s="1" t="s">
        <v>257</v>
      </c>
      <c r="D45" s="27" t="s">
        <v>48</v>
      </c>
      <c r="E45" s="50">
        <v>54</v>
      </c>
      <c r="F45" s="27"/>
      <c r="G45" s="28">
        <v>98.196959860725926</v>
      </c>
      <c r="H45" s="28">
        <v>0.36130738598603163</v>
      </c>
      <c r="I45" s="28">
        <v>1.664443964204991E-2</v>
      </c>
      <c r="J45" s="28">
        <v>3.5356543697169249E-9</v>
      </c>
      <c r="K45" s="28">
        <v>6.5973546180521838</v>
      </c>
      <c r="L45" s="28">
        <v>1600.0409121747834</v>
      </c>
      <c r="M45" s="28">
        <v>71.254062801523489</v>
      </c>
      <c r="N45" s="27"/>
      <c r="O45" s="25">
        <f t="shared" ref="O45:O47" si="24">$E45*G45</f>
        <v>5302.6358324792</v>
      </c>
      <c r="P45" s="25">
        <f t="shared" ref="P45:P47" si="25">$E45*H45</f>
        <v>19.51059884324571</v>
      </c>
      <c r="Q45" s="25">
        <f t="shared" ref="Q45:Q47" si="26">$E45*I45</f>
        <v>0.89879974067069512</v>
      </c>
      <c r="R45" s="25">
        <f t="shared" ref="R45:R47" si="27">$E45*J45</f>
        <v>1.9092533596471393E-7</v>
      </c>
      <c r="S45" s="25">
        <f t="shared" ref="S45:S47" si="28">$E45*K45</f>
        <v>356.25714937481791</v>
      </c>
      <c r="T45" s="25">
        <f t="shared" ref="T45:T47" si="29">$E45*L45</f>
        <v>86402.209257438313</v>
      </c>
      <c r="U45" s="25">
        <f t="shared" ref="U45:U47" si="30">$E45*M45</f>
        <v>3847.7193912822686</v>
      </c>
      <c r="V45" s="29"/>
      <c r="W45" s="25">
        <f t="shared" ref="W45:W47" si="31">O45/$D$8</f>
        <v>1.06052716649584</v>
      </c>
      <c r="X45" s="25">
        <f t="shared" ref="X45:X47" si="32">P45/$D$8</f>
        <v>3.9021197686491421E-3</v>
      </c>
      <c r="Y45" s="25">
        <f t="shared" ref="Y45:Y47" si="33">Q45/$D$8</f>
        <v>1.7975994813413903E-4</v>
      </c>
      <c r="Z45" s="25">
        <f t="shared" ref="Z45:Z47" si="34">R45/$D$8</f>
        <v>3.8185067192942788E-11</v>
      </c>
      <c r="AA45" s="25">
        <f t="shared" ref="AA45:AA47" si="35">S45/$D$8</f>
        <v>7.1251429874963579E-2</v>
      </c>
      <c r="AB45" s="25">
        <f t="shared" ref="AB45:AB47" si="36">T45/$D$8</f>
        <v>17.280441851487662</v>
      </c>
      <c r="AC45" s="25">
        <f t="shared" ref="AC45:AC47" si="37">U45/$D$8</f>
        <v>0.76954387825645376</v>
      </c>
    </row>
    <row r="46" spans="1:29" x14ac:dyDescent="0.25">
      <c r="A46" s="48" t="s">
        <v>2</v>
      </c>
      <c r="B46" s="48" t="s">
        <v>11</v>
      </c>
      <c r="C46" s="1" t="s">
        <v>229</v>
      </c>
      <c r="D46" s="11" t="s">
        <v>48</v>
      </c>
      <c r="E46" s="50">
        <v>439.75</v>
      </c>
      <c r="G46" s="28">
        <v>133.69999999999999</v>
      </c>
      <c r="H46" s="28">
        <v>0.2</v>
      </c>
      <c r="I46" s="28">
        <v>0</v>
      </c>
      <c r="J46" s="28">
        <v>0</v>
      </c>
      <c r="K46" s="28">
        <v>0</v>
      </c>
      <c r="L46" s="28">
        <v>2361.8000000000002</v>
      </c>
      <c r="M46" s="28">
        <v>46.7</v>
      </c>
      <c r="O46" s="25">
        <f t="shared" si="24"/>
        <v>58794.574999999997</v>
      </c>
      <c r="P46" s="25">
        <f t="shared" si="25"/>
        <v>87.95</v>
      </c>
      <c r="Q46" s="25">
        <f t="shared" si="26"/>
        <v>0</v>
      </c>
      <c r="R46" s="25">
        <f t="shared" si="27"/>
        <v>0</v>
      </c>
      <c r="S46" s="25">
        <f t="shared" si="28"/>
        <v>0</v>
      </c>
      <c r="T46" s="25">
        <f t="shared" si="29"/>
        <v>1038601.55</v>
      </c>
      <c r="U46" s="25">
        <f t="shared" si="30"/>
        <v>20536.325000000001</v>
      </c>
      <c r="V46" s="29"/>
      <c r="W46" s="25">
        <f t="shared" si="31"/>
        <v>11.758915</v>
      </c>
      <c r="X46" s="25">
        <f t="shared" si="32"/>
        <v>1.7590000000000001E-2</v>
      </c>
      <c r="Y46" s="25">
        <f t="shared" si="33"/>
        <v>0</v>
      </c>
      <c r="Z46" s="25">
        <f t="shared" si="34"/>
        <v>0</v>
      </c>
      <c r="AA46" s="25">
        <f t="shared" si="35"/>
        <v>0</v>
      </c>
      <c r="AB46" s="25">
        <f t="shared" si="36"/>
        <v>207.72031000000001</v>
      </c>
      <c r="AC46" s="25">
        <f t="shared" si="37"/>
        <v>4.1072649999999999</v>
      </c>
    </row>
    <row r="47" spans="1:29" s="22" customFormat="1" x14ac:dyDescent="0.25">
      <c r="A47" s="49" t="s">
        <v>2</v>
      </c>
      <c r="B47" s="49" t="s">
        <v>6</v>
      </c>
      <c r="C47" s="46" t="s">
        <v>9</v>
      </c>
      <c r="D47" s="22" t="s">
        <v>44</v>
      </c>
      <c r="E47" s="51">
        <v>26.240000000000002</v>
      </c>
      <c r="G47" s="23">
        <v>54.9</v>
      </c>
      <c r="H47" s="23">
        <v>0.29599999999999999</v>
      </c>
      <c r="I47" s="23">
        <v>0</v>
      </c>
      <c r="J47" s="23">
        <v>4.07E-6</v>
      </c>
      <c r="K47" s="23">
        <v>0</v>
      </c>
      <c r="L47" s="23">
        <v>1152</v>
      </c>
      <c r="M47" s="23">
        <v>36.575030000000012</v>
      </c>
      <c r="O47" s="24">
        <f t="shared" si="24"/>
        <v>1440.576</v>
      </c>
      <c r="P47" s="24">
        <f t="shared" si="25"/>
        <v>7.7670400000000006</v>
      </c>
      <c r="Q47" s="24">
        <f t="shared" si="26"/>
        <v>0</v>
      </c>
      <c r="R47" s="24">
        <f t="shared" si="27"/>
        <v>1.0679680000000001E-4</v>
      </c>
      <c r="S47" s="24">
        <f t="shared" si="28"/>
        <v>0</v>
      </c>
      <c r="T47" s="24">
        <f t="shared" si="29"/>
        <v>30228.480000000003</v>
      </c>
      <c r="U47" s="24">
        <f t="shared" si="30"/>
        <v>959.7287872000004</v>
      </c>
      <c r="V47" s="33"/>
      <c r="W47" s="24">
        <f t="shared" si="31"/>
        <v>0.28811520000000002</v>
      </c>
      <c r="X47" s="24">
        <f t="shared" si="32"/>
        <v>1.553408E-3</v>
      </c>
      <c r="Y47" s="24">
        <f t="shared" si="33"/>
        <v>0</v>
      </c>
      <c r="Z47" s="24">
        <f t="shared" si="34"/>
        <v>2.1359360000000002E-8</v>
      </c>
      <c r="AA47" s="24">
        <f t="shared" si="35"/>
        <v>0</v>
      </c>
      <c r="AB47" s="24">
        <f t="shared" si="36"/>
        <v>6.0456960000000004</v>
      </c>
      <c r="AC47" s="24">
        <f t="shared" si="37"/>
        <v>0.19194575744000009</v>
      </c>
    </row>
    <row r="48" spans="1:29" x14ac:dyDescent="0.25">
      <c r="A48" s="45" t="s">
        <v>12</v>
      </c>
      <c r="B48" s="13"/>
      <c r="C48" s="13"/>
      <c r="O48" s="47">
        <f t="shared" ref="O48:U48" si="38">SUM(O14:O47)</f>
        <v>727011.17669920321</v>
      </c>
      <c r="P48" s="47">
        <f t="shared" si="38"/>
        <v>3334.8182832565208</v>
      </c>
      <c r="Q48" s="47">
        <f t="shared" si="38"/>
        <v>1174.5423466793102</v>
      </c>
      <c r="R48" s="47">
        <f t="shared" si="38"/>
        <v>2.2306764686373583E-2</v>
      </c>
      <c r="S48" s="47">
        <f t="shared" si="38"/>
        <v>37175.736323890203</v>
      </c>
      <c r="T48" s="47">
        <f t="shared" si="38"/>
        <v>15631502.388944043</v>
      </c>
      <c r="U48" s="47">
        <f t="shared" si="38"/>
        <v>299700.42542095197</v>
      </c>
      <c r="V48" s="47"/>
      <c r="W48" s="47">
        <f t="shared" ref="W48:AC48" si="39">SUM(W14:W47)</f>
        <v>145.40223533984062</v>
      </c>
      <c r="X48" s="47">
        <f t="shared" si="39"/>
        <v>0.66696365665130419</v>
      </c>
      <c r="Y48" s="47">
        <f t="shared" si="39"/>
        <v>0.23490846933586204</v>
      </c>
      <c r="Z48" s="47">
        <f t="shared" si="39"/>
        <v>4.4613529372747174E-6</v>
      </c>
      <c r="AA48" s="47">
        <f t="shared" si="39"/>
        <v>7.435147264778041</v>
      </c>
      <c r="AB48" s="47">
        <f t="shared" si="39"/>
        <v>3126.3004777888082</v>
      </c>
      <c r="AC48" s="47">
        <f t="shared" si="39"/>
        <v>59.9400850841904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N165"/>
  <sheetViews>
    <sheetView zoomScale="85" zoomScaleNormal="85" workbookViewId="0">
      <selection activeCell="G17" sqref="G17"/>
    </sheetView>
  </sheetViews>
  <sheetFormatPr defaultRowHeight="15" x14ac:dyDescent="0.25"/>
  <cols>
    <col min="1" max="1" width="15" customWidth="1"/>
    <col min="2" max="2" width="76.7109375" customWidth="1"/>
    <col min="3" max="3" width="11.140625" style="11" customWidth="1"/>
    <col min="4" max="4" width="125.42578125" customWidth="1"/>
    <col min="5" max="6" width="9.140625" style="11"/>
    <col min="7" max="7" width="19.85546875" customWidth="1"/>
    <col min="8" max="8" width="16.28515625" customWidth="1"/>
    <col min="9" max="9" width="13.5703125" customWidth="1"/>
    <col min="10" max="10" width="15.85546875" customWidth="1"/>
    <col min="11" max="11" width="12.42578125" customWidth="1"/>
    <col min="12" max="13" width="12.28515625" customWidth="1"/>
    <col min="14" max="14" width="9.28515625" customWidth="1"/>
    <col min="15" max="15" width="22.85546875" customWidth="1"/>
    <col min="16" max="18" width="12.28515625" customWidth="1"/>
    <col min="19" max="19" width="12.85546875" customWidth="1"/>
    <col min="20" max="20" width="17.42578125" customWidth="1"/>
    <col min="21" max="21" width="18.140625" customWidth="1"/>
    <col min="22" max="22" width="12.28515625" customWidth="1"/>
    <col min="23" max="23" width="17.85546875" customWidth="1"/>
    <col min="24" max="24" width="14.42578125" customWidth="1"/>
    <col min="25" max="32" width="12.28515625" customWidth="1"/>
    <col min="33" max="33" width="15.7109375" customWidth="1"/>
    <col min="34" max="34" width="10.28515625" customWidth="1"/>
    <col min="35" max="35" width="30.140625" customWidth="1"/>
    <col min="36" max="36" width="14.7109375" customWidth="1"/>
    <col min="37" max="38" width="12.28515625" customWidth="1"/>
    <col min="39" max="39" width="15.28515625" bestFit="1" customWidth="1"/>
    <col min="40" max="40" width="12.28515625" bestFit="1" customWidth="1"/>
  </cols>
  <sheetData>
    <row r="1" spans="1:40" s="11" customFormat="1" ht="23.25" x14ac:dyDescent="0.35">
      <c r="A1" s="21" t="str">
        <f ca="1">MID(CELL("filename",A1),FIND("]",CELL("filename",A1))+1,255)</f>
        <v>Custom quantities results</v>
      </c>
    </row>
    <row r="2" spans="1:40" s="11" customFormat="1" x14ac:dyDescent="0.25"/>
    <row r="3" spans="1:40" s="11" customFormat="1" ht="60" x14ac:dyDescent="0.25">
      <c r="D3" s="5" t="s">
        <v>235</v>
      </c>
    </row>
    <row r="4" spans="1:40" s="11" customFormat="1" x14ac:dyDescent="0.25"/>
    <row r="5" spans="1:40" s="36" customFormat="1" ht="21" x14ac:dyDescent="0.35">
      <c r="B5" s="36" t="s">
        <v>167</v>
      </c>
      <c r="D5" s="36" t="s">
        <v>168</v>
      </c>
      <c r="G5" s="36" t="s">
        <v>169</v>
      </c>
    </row>
    <row r="6" spans="1:40" s="11" customFormat="1" x14ac:dyDescent="0.25"/>
    <row r="8" spans="1:40" s="11" customFormat="1" x14ac:dyDescent="0.25"/>
    <row r="9" spans="1:40" ht="21" x14ac:dyDescent="0.35">
      <c r="A9" s="36" t="s">
        <v>170</v>
      </c>
      <c r="G9" t="str">
        <f>'Custom quantities input'!W13</f>
        <v>GWP [kg CO2eq/m2]</v>
      </c>
    </row>
    <row r="10" spans="1:40" x14ac:dyDescent="0.25">
      <c r="G10" t="s">
        <v>138</v>
      </c>
    </row>
    <row r="12" spans="1:40" x14ac:dyDescent="0.25">
      <c r="G12" s="4" t="s">
        <v>137</v>
      </c>
      <c r="H12" s="4" t="s">
        <v>136</v>
      </c>
    </row>
    <row r="13" spans="1:40" x14ac:dyDescent="0.25">
      <c r="G13" s="4" t="s">
        <v>135</v>
      </c>
      <c r="H13" s="11" t="s">
        <v>71</v>
      </c>
      <c r="I13" s="11" t="s">
        <v>60</v>
      </c>
      <c r="J13" s="11" t="s">
        <v>248</v>
      </c>
      <c r="K13" s="11" t="s">
        <v>74</v>
      </c>
      <c r="L13" s="11" t="s">
        <v>246</v>
      </c>
      <c r="M13" s="11" t="s">
        <v>101</v>
      </c>
      <c r="N13" s="11" t="s">
        <v>10</v>
      </c>
      <c r="O13" s="11" t="s">
        <v>100</v>
      </c>
      <c r="P13" s="11" t="s">
        <v>240</v>
      </c>
      <c r="Q13" s="11" t="s">
        <v>245</v>
      </c>
      <c r="R13" s="11" t="s">
        <v>9</v>
      </c>
      <c r="S13" s="11" t="s">
        <v>30</v>
      </c>
      <c r="T13" s="11" t="s">
        <v>72</v>
      </c>
      <c r="U13" s="11" t="s">
        <v>121</v>
      </c>
      <c r="V13" s="11" t="s">
        <v>116</v>
      </c>
      <c r="W13" s="11" t="s">
        <v>247</v>
      </c>
      <c r="X13" s="11" t="s">
        <v>8</v>
      </c>
      <c r="Y13" s="11" t="s">
        <v>73</v>
      </c>
      <c r="Z13" s="11" t="s">
        <v>184</v>
      </c>
      <c r="AA13" s="11" t="s">
        <v>195</v>
      </c>
      <c r="AB13" s="11" t="s">
        <v>120</v>
      </c>
      <c r="AC13" s="11" t="s">
        <v>117</v>
      </c>
      <c r="AD13" s="11" t="s">
        <v>63</v>
      </c>
      <c r="AE13" s="11" t="s">
        <v>62</v>
      </c>
      <c r="AF13" s="11" t="s">
        <v>5</v>
      </c>
      <c r="AG13" s="11" t="s">
        <v>66</v>
      </c>
      <c r="AH13" s="11" t="s">
        <v>13</v>
      </c>
      <c r="AI13" s="11" t="s">
        <v>43</v>
      </c>
      <c r="AJ13" s="11" t="s">
        <v>75</v>
      </c>
      <c r="AK13" s="11" t="s">
        <v>61</v>
      </c>
      <c r="AL13" s="11" t="s">
        <v>7</v>
      </c>
      <c r="AM13" s="11" t="s">
        <v>15</v>
      </c>
      <c r="AN13" s="11" t="s">
        <v>59</v>
      </c>
    </row>
    <row r="14" spans="1:40" x14ac:dyDescent="0.25">
      <c r="G14" s="6" t="s">
        <v>4</v>
      </c>
      <c r="H14" s="12">
        <v>1.2886350750000002</v>
      </c>
      <c r="I14" s="12">
        <v>0.54320855127609879</v>
      </c>
      <c r="J14" s="12"/>
      <c r="K14" s="12">
        <v>0.3824920146371199</v>
      </c>
      <c r="L14" s="12">
        <v>0.1531707317073171</v>
      </c>
      <c r="M14" s="12">
        <v>1.7190062091017255</v>
      </c>
      <c r="N14" s="12"/>
      <c r="O14" s="12"/>
      <c r="P14" s="12"/>
      <c r="Q14" s="12">
        <v>7.3777048631766803E-2</v>
      </c>
      <c r="R14" s="12"/>
      <c r="S14" s="12"/>
      <c r="T14" s="12"/>
      <c r="U14" s="12">
        <v>6.8368717324935471</v>
      </c>
      <c r="V14" s="12">
        <v>6.426946014277217E-2</v>
      </c>
      <c r="W14" s="12"/>
      <c r="X14" s="12">
        <v>3.2288730484209172</v>
      </c>
      <c r="Y14" s="12">
        <v>0.37147903033908386</v>
      </c>
      <c r="Z14" s="12"/>
      <c r="AA14" s="12"/>
      <c r="AB14" s="12"/>
      <c r="AC14" s="12"/>
      <c r="AD14" s="12"/>
      <c r="AE14" s="12"/>
      <c r="AF14" s="12"/>
      <c r="AG14" s="12">
        <v>1.8982584148251432E-2</v>
      </c>
      <c r="AH14" s="12"/>
      <c r="AI14" s="12"/>
      <c r="AJ14" s="12">
        <v>0.12419725460799655</v>
      </c>
      <c r="AK14" s="12">
        <v>9.6540604914278916</v>
      </c>
      <c r="AL14" s="12"/>
      <c r="AM14" s="12">
        <v>5.9826609009894387</v>
      </c>
      <c r="AN14" s="12">
        <v>30.441684132923928</v>
      </c>
    </row>
    <row r="15" spans="1:40" x14ac:dyDescent="0.25">
      <c r="G15" s="31" t="s">
        <v>14</v>
      </c>
      <c r="H15" s="12">
        <v>1.2886350750000002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>
        <v>6.8368717324935471</v>
      </c>
      <c r="V15" s="12"/>
      <c r="W15" s="12"/>
      <c r="X15" s="12"/>
      <c r="Y15" s="12">
        <v>0.37147903033908386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>
        <v>0.12419725460799655</v>
      </c>
      <c r="AK15" s="12"/>
      <c r="AL15" s="12"/>
      <c r="AM15" s="12">
        <v>4.2955002735615988</v>
      </c>
      <c r="AN15" s="12">
        <v>12.916683366002225</v>
      </c>
    </row>
    <row r="16" spans="1:40" x14ac:dyDescent="0.25">
      <c r="G16" s="31" t="s">
        <v>3</v>
      </c>
      <c r="H16" s="12"/>
      <c r="I16" s="12">
        <v>0.54320855127609879</v>
      </c>
      <c r="J16" s="12"/>
      <c r="K16" s="12"/>
      <c r="L16" s="12">
        <v>0.1531707317073171</v>
      </c>
      <c r="M16" s="12">
        <v>1.7190062091017255</v>
      </c>
      <c r="N16" s="12"/>
      <c r="O16" s="12"/>
      <c r="P16" s="12"/>
      <c r="Q16" s="12">
        <v>7.3777048631766803E-2</v>
      </c>
      <c r="R16" s="12"/>
      <c r="S16" s="12"/>
      <c r="T16" s="12"/>
      <c r="U16" s="12"/>
      <c r="V16" s="12">
        <v>6.426946014277217E-2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>
        <v>1.8982584148251432E-2</v>
      </c>
      <c r="AH16" s="12"/>
      <c r="AI16" s="12"/>
      <c r="AJ16" s="12"/>
      <c r="AK16" s="12">
        <v>9.6540604914278916</v>
      </c>
      <c r="AL16" s="12"/>
      <c r="AM16" s="12"/>
      <c r="AN16" s="12">
        <v>12.226475076435824</v>
      </c>
    </row>
    <row r="17" spans="7:40" x14ac:dyDescent="0.25">
      <c r="G17" s="31" t="s">
        <v>197</v>
      </c>
      <c r="H17" s="12"/>
      <c r="I17" s="12"/>
      <c r="J17" s="12"/>
      <c r="K17" s="12">
        <v>0.3824920146371199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3.2288730484209172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>
        <v>1.6871606274278399</v>
      </c>
      <c r="AN17" s="12">
        <v>5.2985256904858771</v>
      </c>
    </row>
    <row r="18" spans="7:40" x14ac:dyDescent="0.25">
      <c r="G18" s="6" t="s">
        <v>64</v>
      </c>
      <c r="H18" s="12"/>
      <c r="I18" s="12"/>
      <c r="J18" s="12">
        <v>0.62429454763008119</v>
      </c>
      <c r="K18" s="12"/>
      <c r="L18" s="12"/>
      <c r="M18" s="12"/>
      <c r="N18" s="12"/>
      <c r="O18" s="12">
        <v>2.3580764178068616E-2</v>
      </c>
      <c r="P18" s="12"/>
      <c r="Q18" s="12"/>
      <c r="R18" s="12"/>
      <c r="S18" s="12">
        <v>4.8709676195526939</v>
      </c>
      <c r="T18" s="12">
        <v>1.7034653439173111</v>
      </c>
      <c r="U18" s="12"/>
      <c r="V18" s="12"/>
      <c r="W18" s="12">
        <v>0.7708170500218835</v>
      </c>
      <c r="X18" s="12">
        <v>1.4015513593400946</v>
      </c>
      <c r="Y18" s="12"/>
      <c r="Z18" s="12">
        <v>0.12540650144000001</v>
      </c>
      <c r="AA18" s="12">
        <v>2.5890975215999998</v>
      </c>
      <c r="AB18" s="12">
        <v>1.1621820403199998</v>
      </c>
      <c r="AC18" s="12">
        <v>0.24682606666456933</v>
      </c>
      <c r="AD18" s="12">
        <v>7.8667663172400006</v>
      </c>
      <c r="AE18" s="12">
        <v>1.54176</v>
      </c>
      <c r="AF18" s="12"/>
      <c r="AG18" s="12"/>
      <c r="AH18" s="12"/>
      <c r="AI18" s="12">
        <v>7.6860419487804874</v>
      </c>
      <c r="AJ18" s="12"/>
      <c r="AK18" s="12"/>
      <c r="AL18" s="12"/>
      <c r="AM18" s="12"/>
      <c r="AN18" s="12">
        <v>30.612757080685185</v>
      </c>
    </row>
    <row r="19" spans="7:40" x14ac:dyDescent="0.25">
      <c r="G19" s="31" t="s">
        <v>1</v>
      </c>
      <c r="H19" s="12"/>
      <c r="I19" s="12"/>
      <c r="J19" s="12"/>
      <c r="K19" s="12"/>
      <c r="L19" s="12"/>
      <c r="M19" s="12"/>
      <c r="N19" s="12"/>
      <c r="O19" s="12">
        <v>2.3580764178068616E-2</v>
      </c>
      <c r="P19" s="12"/>
      <c r="Q19" s="12"/>
      <c r="R19" s="12"/>
      <c r="S19" s="12"/>
      <c r="T19" s="12"/>
      <c r="U19" s="12"/>
      <c r="V19" s="12"/>
      <c r="W19" s="12">
        <v>0.7708170500218835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>
        <v>0.79439781419995215</v>
      </c>
    </row>
    <row r="20" spans="7:40" x14ac:dyDescent="0.25">
      <c r="G20" s="31" t="s">
        <v>14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>
        <v>7.6860419487804874</v>
      </c>
      <c r="AJ20" s="12"/>
      <c r="AK20" s="12"/>
      <c r="AL20" s="12"/>
      <c r="AM20" s="12"/>
      <c r="AN20" s="12">
        <v>7.6860419487804874</v>
      </c>
    </row>
    <row r="21" spans="7:40" x14ac:dyDescent="0.25">
      <c r="G21" s="31" t="s">
        <v>65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>
        <v>0.12540650144000001</v>
      </c>
      <c r="AA21" s="12">
        <v>2.5890975215999998</v>
      </c>
      <c r="AB21" s="12">
        <v>1.1621820403199998</v>
      </c>
      <c r="AC21" s="12">
        <v>0.24682606666456933</v>
      </c>
      <c r="AD21" s="12">
        <v>7.8667663172400006</v>
      </c>
      <c r="AE21" s="12">
        <v>1.54176</v>
      </c>
      <c r="AF21" s="12"/>
      <c r="AG21" s="12"/>
      <c r="AH21" s="12"/>
      <c r="AI21" s="12"/>
      <c r="AJ21" s="12"/>
      <c r="AK21" s="12"/>
      <c r="AL21" s="12"/>
      <c r="AM21" s="12"/>
      <c r="AN21" s="12">
        <v>13.532038447264569</v>
      </c>
    </row>
    <row r="22" spans="7:40" x14ac:dyDescent="0.25">
      <c r="G22" s="31" t="s">
        <v>197</v>
      </c>
      <c r="H22" s="12"/>
      <c r="I22" s="12"/>
      <c r="J22" s="12">
        <v>0.62429454763008119</v>
      </c>
      <c r="K22" s="12"/>
      <c r="L22" s="12"/>
      <c r="M22" s="12"/>
      <c r="N22" s="12"/>
      <c r="O22" s="12"/>
      <c r="P22" s="12"/>
      <c r="Q22" s="12"/>
      <c r="R22" s="12"/>
      <c r="S22" s="12">
        <v>4.8709676195526939</v>
      </c>
      <c r="T22" s="12">
        <v>1.7034653439173111</v>
      </c>
      <c r="U22" s="12"/>
      <c r="V22" s="12"/>
      <c r="W22" s="12"/>
      <c r="X22" s="12">
        <v>1.4015513593400946</v>
      </c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>
        <v>8.6002788704401798</v>
      </c>
    </row>
    <row r="23" spans="7:40" x14ac:dyDescent="0.25">
      <c r="G23" s="6" t="s">
        <v>2</v>
      </c>
      <c r="H23" s="12"/>
      <c r="I23" s="12"/>
      <c r="J23" s="12"/>
      <c r="K23" s="12"/>
      <c r="L23" s="12"/>
      <c r="M23" s="12"/>
      <c r="N23" s="12">
        <v>11.758915</v>
      </c>
      <c r="O23" s="12"/>
      <c r="P23" s="12">
        <v>1.06052716649584</v>
      </c>
      <c r="Q23" s="12"/>
      <c r="R23" s="12">
        <v>0.28811520000000002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>
        <v>51.700810529446763</v>
      </c>
      <c r="AG23" s="12"/>
      <c r="AH23" s="12">
        <v>16.969413999999997</v>
      </c>
      <c r="AI23" s="12"/>
      <c r="AJ23" s="12"/>
      <c r="AK23" s="12"/>
      <c r="AL23" s="12">
        <v>2.5404521118381918</v>
      </c>
      <c r="AM23" s="12"/>
      <c r="AN23" s="12">
        <v>84.318234007780802</v>
      </c>
    </row>
    <row r="24" spans="7:40" x14ac:dyDescent="0.25">
      <c r="G24" s="31" t="s">
        <v>11</v>
      </c>
      <c r="H24" s="12"/>
      <c r="I24" s="12"/>
      <c r="J24" s="12"/>
      <c r="K24" s="12"/>
      <c r="L24" s="12"/>
      <c r="M24" s="12"/>
      <c r="N24" s="12">
        <v>11.758915</v>
      </c>
      <c r="O24" s="12"/>
      <c r="P24" s="12">
        <v>1.06052716649584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51.700810529446763</v>
      </c>
      <c r="AG24" s="12"/>
      <c r="AH24" s="12">
        <v>16.969413999999997</v>
      </c>
      <c r="AI24" s="12"/>
      <c r="AJ24" s="12"/>
      <c r="AK24" s="12"/>
      <c r="AL24" s="12">
        <v>2.5404521118381918</v>
      </c>
      <c r="AM24" s="12"/>
      <c r="AN24" s="12">
        <v>84.030118807780795</v>
      </c>
    </row>
    <row r="25" spans="7:40" x14ac:dyDescent="0.25">
      <c r="G25" s="31" t="s">
        <v>6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>
        <v>0.28811520000000002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>
        <v>0.28811520000000002</v>
      </c>
    </row>
    <row r="26" spans="7:40" x14ac:dyDescent="0.25">
      <c r="G26" s="6" t="s">
        <v>59</v>
      </c>
      <c r="H26" s="12">
        <v>1.2886350750000002</v>
      </c>
      <c r="I26" s="12">
        <v>0.54320855127609879</v>
      </c>
      <c r="J26" s="12">
        <v>0.62429454763008119</v>
      </c>
      <c r="K26" s="12">
        <v>0.3824920146371199</v>
      </c>
      <c r="L26" s="12">
        <v>0.1531707317073171</v>
      </c>
      <c r="M26" s="12">
        <v>1.7190062091017255</v>
      </c>
      <c r="N26" s="12">
        <v>11.758915</v>
      </c>
      <c r="O26" s="12">
        <v>2.3580764178068616E-2</v>
      </c>
      <c r="P26" s="12">
        <v>1.06052716649584</v>
      </c>
      <c r="Q26" s="12">
        <v>7.3777048631766803E-2</v>
      </c>
      <c r="R26" s="12">
        <v>0.28811520000000002</v>
      </c>
      <c r="S26" s="12">
        <v>4.8709676195526939</v>
      </c>
      <c r="T26" s="12">
        <v>1.7034653439173111</v>
      </c>
      <c r="U26" s="12">
        <v>6.8368717324935471</v>
      </c>
      <c r="V26" s="12">
        <v>6.426946014277217E-2</v>
      </c>
      <c r="W26" s="12">
        <v>0.7708170500218835</v>
      </c>
      <c r="X26" s="12">
        <v>4.6304244077610122</v>
      </c>
      <c r="Y26" s="12">
        <v>0.37147903033908386</v>
      </c>
      <c r="Z26" s="12">
        <v>0.12540650144000001</v>
      </c>
      <c r="AA26" s="12">
        <v>2.5890975215999998</v>
      </c>
      <c r="AB26" s="12">
        <v>1.1621820403199998</v>
      </c>
      <c r="AC26" s="12">
        <v>0.24682606666456933</v>
      </c>
      <c r="AD26" s="12">
        <v>7.8667663172400006</v>
      </c>
      <c r="AE26" s="12">
        <v>1.54176</v>
      </c>
      <c r="AF26" s="12">
        <v>51.700810529446763</v>
      </c>
      <c r="AG26" s="12">
        <v>1.8982584148251432E-2</v>
      </c>
      <c r="AH26" s="12">
        <v>16.969413999999997</v>
      </c>
      <c r="AI26" s="12">
        <v>7.6860419487804874</v>
      </c>
      <c r="AJ26" s="12">
        <v>0.12419725460799655</v>
      </c>
      <c r="AK26" s="12">
        <v>9.6540604914278916</v>
      </c>
      <c r="AL26" s="12">
        <v>2.5404521118381918</v>
      </c>
      <c r="AM26" s="12">
        <v>5.9826609009894387</v>
      </c>
      <c r="AN26" s="12">
        <v>145.3726752213899</v>
      </c>
    </row>
    <row r="33" spans="1:40" ht="21" x14ac:dyDescent="0.35">
      <c r="A33" s="36" t="s">
        <v>171</v>
      </c>
      <c r="G33" t="str">
        <f>'Custom quantities input'!X13</f>
        <v>AP* [kg SO2eq/m2]</v>
      </c>
    </row>
    <row r="34" spans="1:40" x14ac:dyDescent="0.25">
      <c r="G34" t="str">
        <f>G10</f>
        <v>Category / subcategory</v>
      </c>
    </row>
    <row r="36" spans="1:40" x14ac:dyDescent="0.25">
      <c r="G36" s="4" t="s">
        <v>249</v>
      </c>
      <c r="H36" s="4" t="s">
        <v>136</v>
      </c>
    </row>
    <row r="37" spans="1:40" x14ac:dyDescent="0.25">
      <c r="G37" s="4" t="s">
        <v>135</v>
      </c>
      <c r="H37" s="11" t="s">
        <v>71</v>
      </c>
      <c r="I37" s="11" t="s">
        <v>60</v>
      </c>
      <c r="J37" s="11" t="s">
        <v>248</v>
      </c>
      <c r="K37" s="11" t="s">
        <v>74</v>
      </c>
      <c r="L37" s="11" t="s">
        <v>246</v>
      </c>
      <c r="M37" s="11" t="s">
        <v>101</v>
      </c>
      <c r="N37" s="11" t="s">
        <v>10</v>
      </c>
      <c r="O37" s="11" t="s">
        <v>100</v>
      </c>
      <c r="P37" s="11" t="s">
        <v>240</v>
      </c>
      <c r="Q37" s="11" t="s">
        <v>245</v>
      </c>
      <c r="R37" s="11" t="s">
        <v>9</v>
      </c>
      <c r="S37" s="11" t="s">
        <v>30</v>
      </c>
      <c r="T37" s="11" t="s">
        <v>72</v>
      </c>
      <c r="U37" s="11" t="s">
        <v>121</v>
      </c>
      <c r="V37" s="11" t="s">
        <v>116</v>
      </c>
      <c r="W37" s="11" t="s">
        <v>247</v>
      </c>
      <c r="X37" s="11" t="s">
        <v>8</v>
      </c>
      <c r="Y37" s="11" t="s">
        <v>73</v>
      </c>
      <c r="Z37" s="11" t="s">
        <v>184</v>
      </c>
      <c r="AA37" s="11" t="s">
        <v>195</v>
      </c>
      <c r="AB37" s="11" t="s">
        <v>120</v>
      </c>
      <c r="AC37" s="11" t="s">
        <v>117</v>
      </c>
      <c r="AD37" s="11" t="s">
        <v>63</v>
      </c>
      <c r="AE37" s="11" t="s">
        <v>62</v>
      </c>
      <c r="AF37" s="11" t="s">
        <v>5</v>
      </c>
      <c r="AG37" s="11" t="s">
        <v>66</v>
      </c>
      <c r="AH37" s="11" t="s">
        <v>13</v>
      </c>
      <c r="AI37" s="11" t="s">
        <v>43</v>
      </c>
      <c r="AJ37" s="11" t="s">
        <v>75</v>
      </c>
      <c r="AK37" s="11" t="s">
        <v>61</v>
      </c>
      <c r="AL37" s="11" t="s">
        <v>7</v>
      </c>
      <c r="AM37" s="11" t="s">
        <v>15</v>
      </c>
      <c r="AN37" s="11" t="s">
        <v>59</v>
      </c>
    </row>
    <row r="38" spans="1:40" x14ac:dyDescent="0.25">
      <c r="G38" s="6" t="s">
        <v>4</v>
      </c>
      <c r="H38" s="12">
        <v>4.5538415999999998E-2</v>
      </c>
      <c r="I38" s="12">
        <v>0</v>
      </c>
      <c r="J38" s="12"/>
      <c r="K38" s="12">
        <v>2.0016421491372595E-3</v>
      </c>
      <c r="L38" s="12">
        <v>0</v>
      </c>
      <c r="M38" s="12">
        <v>6.3856118010113035E-3</v>
      </c>
      <c r="N38" s="12"/>
      <c r="O38" s="12"/>
      <c r="P38" s="12"/>
      <c r="Q38" s="12">
        <v>0</v>
      </c>
      <c r="R38" s="12"/>
      <c r="S38" s="12"/>
      <c r="T38" s="12"/>
      <c r="U38" s="12">
        <v>3.4213497820733789E-2</v>
      </c>
      <c r="V38" s="12">
        <v>1.1092532346817373E-3</v>
      </c>
      <c r="W38" s="12"/>
      <c r="X38" s="12">
        <v>1.3471990775595119E-2</v>
      </c>
      <c r="Y38" s="12">
        <v>3.9399291096569519E-3</v>
      </c>
      <c r="Z38" s="12"/>
      <c r="AA38" s="12"/>
      <c r="AB38" s="12"/>
      <c r="AC38" s="12"/>
      <c r="AD38" s="12"/>
      <c r="AE38" s="12"/>
      <c r="AF38" s="12"/>
      <c r="AG38" s="12">
        <v>5.2605695073600004E-5</v>
      </c>
      <c r="AH38" s="12"/>
      <c r="AI38" s="12"/>
      <c r="AJ38" s="12">
        <v>6.4994418214547433E-4</v>
      </c>
      <c r="AK38" s="12">
        <v>2.4300083924892538E-2</v>
      </c>
      <c r="AL38" s="12"/>
      <c r="AM38" s="12">
        <v>3.8782336893256109E-2</v>
      </c>
      <c r="AN38" s="12">
        <v>0.17044531158618387</v>
      </c>
    </row>
    <row r="39" spans="1:40" x14ac:dyDescent="0.25">
      <c r="G39" s="31" t="s">
        <v>14</v>
      </c>
      <c r="H39" s="12">
        <v>4.5538415999999998E-2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>
        <v>3.4213497820733789E-2</v>
      </c>
      <c r="V39" s="12"/>
      <c r="W39" s="12"/>
      <c r="X39" s="12"/>
      <c r="Y39" s="12">
        <v>3.9399291096569519E-3</v>
      </c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>
        <v>6.4994418214547433E-4</v>
      </c>
      <c r="AK39" s="12"/>
      <c r="AL39" s="12"/>
      <c r="AM39" s="12">
        <v>2.7845392124228267E-2</v>
      </c>
      <c r="AN39" s="12">
        <v>0.11218717923676449</v>
      </c>
    </row>
    <row r="40" spans="1:40" x14ac:dyDescent="0.25">
      <c r="G40" s="31" t="s">
        <v>3</v>
      </c>
      <c r="H40" s="12"/>
      <c r="I40" s="12">
        <v>0</v>
      </c>
      <c r="J40" s="12"/>
      <c r="K40" s="12"/>
      <c r="L40" s="12">
        <v>0</v>
      </c>
      <c r="M40" s="12">
        <v>6.3856118010113035E-3</v>
      </c>
      <c r="N40" s="12"/>
      <c r="O40" s="12"/>
      <c r="P40" s="12"/>
      <c r="Q40" s="12">
        <v>0</v>
      </c>
      <c r="R40" s="12"/>
      <c r="S40" s="12"/>
      <c r="T40" s="12"/>
      <c r="U40" s="12"/>
      <c r="V40" s="12">
        <v>1.1092532346817373E-3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>
        <v>5.2605695073600004E-5</v>
      </c>
      <c r="AH40" s="12"/>
      <c r="AI40" s="12"/>
      <c r="AJ40" s="12"/>
      <c r="AK40" s="12">
        <v>2.4300083924892538E-2</v>
      </c>
      <c r="AL40" s="12"/>
      <c r="AM40" s="12"/>
      <c r="AN40" s="12">
        <v>3.184755465565918E-2</v>
      </c>
    </row>
    <row r="41" spans="1:40" x14ac:dyDescent="0.25">
      <c r="G41" s="31" t="s">
        <v>197</v>
      </c>
      <c r="H41" s="12"/>
      <c r="I41" s="12"/>
      <c r="J41" s="12"/>
      <c r="K41" s="12">
        <v>2.0016421491372595E-3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>
        <v>1.3471990775595119E-2</v>
      </c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>
        <v>1.093694476902784E-2</v>
      </c>
      <c r="AN41" s="12">
        <v>2.641057769376022E-2</v>
      </c>
    </row>
    <row r="42" spans="1:40" x14ac:dyDescent="0.25">
      <c r="G42" s="6" t="s">
        <v>64</v>
      </c>
      <c r="H42" s="12"/>
      <c r="I42" s="12"/>
      <c r="J42" s="12">
        <v>1.0506340200203252E-3</v>
      </c>
      <c r="K42" s="12"/>
      <c r="L42" s="12"/>
      <c r="M42" s="12"/>
      <c r="N42" s="12"/>
      <c r="O42" s="12">
        <v>0</v>
      </c>
      <c r="P42" s="12"/>
      <c r="Q42" s="12"/>
      <c r="R42" s="12"/>
      <c r="S42" s="12">
        <v>3.0659189949543843E-2</v>
      </c>
      <c r="T42" s="12">
        <v>1.1575486071906605E-2</v>
      </c>
      <c r="U42" s="12"/>
      <c r="V42" s="12"/>
      <c r="W42" s="12">
        <v>8.3536609675566678E-4</v>
      </c>
      <c r="X42" s="12">
        <v>5.8477638177154888E-3</v>
      </c>
      <c r="Y42" s="12"/>
      <c r="Z42" s="12">
        <v>7.3111210944000005E-4</v>
      </c>
      <c r="AA42" s="12">
        <v>1.4926681641600001E-2</v>
      </c>
      <c r="AB42" s="12">
        <v>6.1491390643199995E-3</v>
      </c>
      <c r="AC42" s="12">
        <v>1.4468493455334834E-3</v>
      </c>
      <c r="AD42" s="12">
        <v>4.4247836860240003E-2</v>
      </c>
      <c r="AE42" s="12">
        <v>9.1103999999999994E-3</v>
      </c>
      <c r="AF42" s="12"/>
      <c r="AG42" s="12"/>
      <c r="AH42" s="12"/>
      <c r="AI42" s="12">
        <v>3.2211213146341462E-2</v>
      </c>
      <c r="AJ42" s="12"/>
      <c r="AK42" s="12"/>
      <c r="AL42" s="12"/>
      <c r="AM42" s="12"/>
      <c r="AN42" s="12">
        <v>0.15879167212341688</v>
      </c>
    </row>
    <row r="43" spans="1:40" x14ac:dyDescent="0.25">
      <c r="G43" s="31" t="s">
        <v>1</v>
      </c>
      <c r="H43" s="12"/>
      <c r="I43" s="12"/>
      <c r="J43" s="12"/>
      <c r="K43" s="12"/>
      <c r="L43" s="12"/>
      <c r="M43" s="12"/>
      <c r="N43" s="12"/>
      <c r="O43" s="12">
        <v>0</v>
      </c>
      <c r="P43" s="12"/>
      <c r="Q43" s="12"/>
      <c r="R43" s="12"/>
      <c r="S43" s="12"/>
      <c r="T43" s="12"/>
      <c r="U43" s="12"/>
      <c r="V43" s="12"/>
      <c r="W43" s="12">
        <v>8.3536609675566678E-4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>
        <v>8.3536609675566678E-4</v>
      </c>
    </row>
    <row r="44" spans="1:40" x14ac:dyDescent="0.25">
      <c r="G44" s="31" t="s">
        <v>14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>
        <v>3.2211213146341462E-2</v>
      </c>
      <c r="AJ44" s="12"/>
      <c r="AK44" s="12"/>
      <c r="AL44" s="12"/>
      <c r="AM44" s="12"/>
      <c r="AN44" s="12">
        <v>3.2211213146341462E-2</v>
      </c>
    </row>
    <row r="45" spans="1:40" x14ac:dyDescent="0.25">
      <c r="G45" s="31" t="s">
        <v>65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>
        <v>7.3111210944000005E-4</v>
      </c>
      <c r="AA45" s="12">
        <v>1.4926681641600001E-2</v>
      </c>
      <c r="AB45" s="12">
        <v>6.1491390643199995E-3</v>
      </c>
      <c r="AC45" s="12">
        <v>1.4468493455334834E-3</v>
      </c>
      <c r="AD45" s="12">
        <v>4.4247836860240003E-2</v>
      </c>
      <c r="AE45" s="12">
        <v>9.1103999999999994E-3</v>
      </c>
      <c r="AF45" s="12"/>
      <c r="AG45" s="12"/>
      <c r="AH45" s="12"/>
      <c r="AI45" s="12"/>
      <c r="AJ45" s="12"/>
      <c r="AK45" s="12"/>
      <c r="AL45" s="12"/>
      <c r="AM45" s="12"/>
      <c r="AN45" s="12">
        <v>7.6612019021133487E-2</v>
      </c>
    </row>
    <row r="46" spans="1:40" x14ac:dyDescent="0.25">
      <c r="G46" s="31" t="s">
        <v>197</v>
      </c>
      <c r="H46" s="12"/>
      <c r="I46" s="12"/>
      <c r="J46" s="12">
        <v>1.0506340200203252E-3</v>
      </c>
      <c r="K46" s="12"/>
      <c r="L46" s="12"/>
      <c r="M46" s="12"/>
      <c r="N46" s="12"/>
      <c r="O46" s="12"/>
      <c r="P46" s="12"/>
      <c r="Q46" s="12"/>
      <c r="R46" s="12"/>
      <c r="S46" s="12">
        <v>3.0659189949543843E-2</v>
      </c>
      <c r="T46" s="12">
        <v>1.1575486071906605E-2</v>
      </c>
      <c r="U46" s="12"/>
      <c r="V46" s="12"/>
      <c r="W46" s="12"/>
      <c r="X46" s="12">
        <v>5.8477638177154888E-3</v>
      </c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>
        <v>4.913307385918627E-2</v>
      </c>
    </row>
    <row r="47" spans="1:40" x14ac:dyDescent="0.25">
      <c r="G47" s="6" t="s">
        <v>2</v>
      </c>
      <c r="H47" s="12"/>
      <c r="I47" s="12"/>
      <c r="J47" s="12"/>
      <c r="K47" s="12"/>
      <c r="L47" s="12"/>
      <c r="M47" s="12"/>
      <c r="N47" s="12">
        <v>1.7590000000000001E-2</v>
      </c>
      <c r="O47" s="12"/>
      <c r="P47" s="12">
        <v>3.9021197686491421E-3</v>
      </c>
      <c r="Q47" s="12"/>
      <c r="R47" s="12">
        <v>1.553408E-3</v>
      </c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>
        <v>0.24259611094586561</v>
      </c>
      <c r="AG47" s="12"/>
      <c r="AH47" s="12">
        <v>6.0098098666666655E-2</v>
      </c>
      <c r="AI47" s="12"/>
      <c r="AJ47" s="12"/>
      <c r="AK47" s="12"/>
      <c r="AL47" s="12">
        <v>1.1832242712671033E-2</v>
      </c>
      <c r="AM47" s="12"/>
      <c r="AN47" s="12">
        <v>0.33757198009385242</v>
      </c>
    </row>
    <row r="48" spans="1:40" x14ac:dyDescent="0.25">
      <c r="G48" s="31" t="s">
        <v>11</v>
      </c>
      <c r="H48" s="12"/>
      <c r="I48" s="12"/>
      <c r="J48" s="12"/>
      <c r="K48" s="12"/>
      <c r="L48" s="12"/>
      <c r="M48" s="12"/>
      <c r="N48" s="12">
        <v>1.7590000000000001E-2</v>
      </c>
      <c r="O48" s="12"/>
      <c r="P48" s="12">
        <v>3.9021197686491421E-3</v>
      </c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>
        <v>0.24259611094586561</v>
      </c>
      <c r="AG48" s="12"/>
      <c r="AH48" s="12">
        <v>6.0098098666666655E-2</v>
      </c>
      <c r="AI48" s="12"/>
      <c r="AJ48" s="12"/>
      <c r="AK48" s="12"/>
      <c r="AL48" s="12">
        <v>1.1832242712671033E-2</v>
      </c>
      <c r="AM48" s="12"/>
      <c r="AN48" s="12">
        <v>0.33601857209385244</v>
      </c>
    </row>
    <row r="49" spans="1:40" x14ac:dyDescent="0.25">
      <c r="G49" s="31" t="s">
        <v>6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>
        <v>1.553408E-3</v>
      </c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>
        <v>1.553408E-3</v>
      </c>
    </row>
    <row r="50" spans="1:40" x14ac:dyDescent="0.25">
      <c r="G50" s="6" t="s">
        <v>59</v>
      </c>
      <c r="H50" s="12">
        <v>4.5538415999999998E-2</v>
      </c>
      <c r="I50" s="12">
        <v>0</v>
      </c>
      <c r="J50" s="12">
        <v>1.0506340200203252E-3</v>
      </c>
      <c r="K50" s="12">
        <v>2.0016421491372595E-3</v>
      </c>
      <c r="L50" s="12">
        <v>0</v>
      </c>
      <c r="M50" s="12">
        <v>6.3856118010113035E-3</v>
      </c>
      <c r="N50" s="12">
        <v>1.7590000000000001E-2</v>
      </c>
      <c r="O50" s="12">
        <v>0</v>
      </c>
      <c r="P50" s="12">
        <v>3.9021197686491421E-3</v>
      </c>
      <c r="Q50" s="12">
        <v>0</v>
      </c>
      <c r="R50" s="12">
        <v>1.553408E-3</v>
      </c>
      <c r="S50" s="12">
        <v>3.0659189949543843E-2</v>
      </c>
      <c r="T50" s="12">
        <v>1.1575486071906605E-2</v>
      </c>
      <c r="U50" s="12">
        <v>3.4213497820733789E-2</v>
      </c>
      <c r="V50" s="12">
        <v>1.1092532346817373E-3</v>
      </c>
      <c r="W50" s="12">
        <v>8.3536609675566678E-4</v>
      </c>
      <c r="X50" s="12">
        <v>1.9319754593310607E-2</v>
      </c>
      <c r="Y50" s="12">
        <v>3.9399291096569519E-3</v>
      </c>
      <c r="Z50" s="12">
        <v>7.3111210944000005E-4</v>
      </c>
      <c r="AA50" s="12">
        <v>1.4926681641600001E-2</v>
      </c>
      <c r="AB50" s="12">
        <v>6.1491390643199995E-3</v>
      </c>
      <c r="AC50" s="12">
        <v>1.4468493455334834E-3</v>
      </c>
      <c r="AD50" s="12">
        <v>4.4247836860240003E-2</v>
      </c>
      <c r="AE50" s="12">
        <v>9.1103999999999994E-3</v>
      </c>
      <c r="AF50" s="12">
        <v>0.24259611094586561</v>
      </c>
      <c r="AG50" s="12">
        <v>5.2605695073600004E-5</v>
      </c>
      <c r="AH50" s="12">
        <v>6.0098098666666655E-2</v>
      </c>
      <c r="AI50" s="12">
        <v>3.2211213146341462E-2</v>
      </c>
      <c r="AJ50" s="12">
        <v>6.4994418214547433E-4</v>
      </c>
      <c r="AK50" s="12">
        <v>2.4300083924892538E-2</v>
      </c>
      <c r="AL50" s="12">
        <v>1.1832242712671033E-2</v>
      </c>
      <c r="AM50" s="12">
        <v>3.8782336893256109E-2</v>
      </c>
      <c r="AN50" s="12">
        <v>0.66680896380345323</v>
      </c>
    </row>
    <row r="56" spans="1:40" ht="21" x14ac:dyDescent="0.35">
      <c r="A56" s="36" t="s">
        <v>172</v>
      </c>
      <c r="G56" t="str">
        <f>'Custom quantities input'!Y13</f>
        <v>EP* [kg Neq/m2]</v>
      </c>
    </row>
    <row r="57" spans="1:40" x14ac:dyDescent="0.25">
      <c r="G57" s="11" t="str">
        <f>G34</f>
        <v>Category / subcategory</v>
      </c>
    </row>
    <row r="59" spans="1:40" x14ac:dyDescent="0.25">
      <c r="G59" s="4" t="s">
        <v>250</v>
      </c>
      <c r="H59" s="4" t="s">
        <v>136</v>
      </c>
    </row>
    <row r="60" spans="1:40" x14ac:dyDescent="0.25">
      <c r="G60" s="4" t="s">
        <v>135</v>
      </c>
      <c r="H60" s="11" t="s">
        <v>71</v>
      </c>
      <c r="I60" s="11" t="s">
        <v>60</v>
      </c>
      <c r="J60" s="11" t="s">
        <v>248</v>
      </c>
      <c r="K60" s="11" t="s">
        <v>74</v>
      </c>
      <c r="L60" s="11" t="s">
        <v>246</v>
      </c>
      <c r="M60" s="11" t="s">
        <v>101</v>
      </c>
      <c r="N60" s="11" t="s">
        <v>10</v>
      </c>
      <c r="O60" s="11" t="s">
        <v>100</v>
      </c>
      <c r="P60" s="11" t="s">
        <v>240</v>
      </c>
      <c r="Q60" s="11" t="s">
        <v>245</v>
      </c>
      <c r="R60" s="11" t="s">
        <v>9</v>
      </c>
      <c r="S60" s="11" t="s">
        <v>30</v>
      </c>
      <c r="T60" s="11" t="s">
        <v>72</v>
      </c>
      <c r="U60" s="11" t="s">
        <v>121</v>
      </c>
      <c r="V60" s="11" t="s">
        <v>116</v>
      </c>
      <c r="W60" s="11" t="s">
        <v>247</v>
      </c>
      <c r="X60" s="11" t="s">
        <v>8</v>
      </c>
      <c r="Y60" s="11" t="s">
        <v>73</v>
      </c>
      <c r="Z60" s="11" t="s">
        <v>184</v>
      </c>
      <c r="AA60" s="11" t="s">
        <v>195</v>
      </c>
      <c r="AB60" s="11" t="s">
        <v>120</v>
      </c>
      <c r="AC60" s="11" t="s">
        <v>117</v>
      </c>
      <c r="AD60" s="11" t="s">
        <v>63</v>
      </c>
      <c r="AE60" s="11" t="s">
        <v>62</v>
      </c>
      <c r="AF60" s="11" t="s">
        <v>5</v>
      </c>
      <c r="AG60" s="11" t="s">
        <v>66</v>
      </c>
      <c r="AH60" s="11" t="s">
        <v>13</v>
      </c>
      <c r="AI60" s="11" t="s">
        <v>43</v>
      </c>
      <c r="AJ60" s="11" t="s">
        <v>75</v>
      </c>
      <c r="AK60" s="11" t="s">
        <v>61</v>
      </c>
      <c r="AL60" s="11" t="s">
        <v>7</v>
      </c>
      <c r="AM60" s="11" t="s">
        <v>15</v>
      </c>
      <c r="AN60" s="11" t="s">
        <v>59</v>
      </c>
    </row>
    <row r="61" spans="1:40" x14ac:dyDescent="0.25">
      <c r="G61" s="6" t="s">
        <v>4</v>
      </c>
      <c r="H61" s="12">
        <v>6.7132800000000001E-4</v>
      </c>
      <c r="I61" s="12">
        <v>0</v>
      </c>
      <c r="J61" s="12"/>
      <c r="K61" s="12">
        <v>7.0751113588317003E-5</v>
      </c>
      <c r="L61" s="12">
        <v>0</v>
      </c>
      <c r="M61" s="12">
        <v>0</v>
      </c>
      <c r="N61" s="12"/>
      <c r="O61" s="12"/>
      <c r="P61" s="12"/>
      <c r="Q61" s="12">
        <v>0</v>
      </c>
      <c r="R61" s="12"/>
      <c r="S61" s="12"/>
      <c r="T61" s="12"/>
      <c r="U61" s="12">
        <v>1.8510737957591502E-3</v>
      </c>
      <c r="V61" s="12">
        <v>3.784906491671624E-4</v>
      </c>
      <c r="W61" s="12"/>
      <c r="X61" s="12">
        <v>9.6772609767145688E-4</v>
      </c>
      <c r="Y61" s="12">
        <v>2.4202421673606982E-4</v>
      </c>
      <c r="Z61" s="12"/>
      <c r="AA61" s="12"/>
      <c r="AB61" s="12"/>
      <c r="AC61" s="12"/>
      <c r="AD61" s="12"/>
      <c r="AE61" s="12"/>
      <c r="AF61" s="12"/>
      <c r="AG61" s="12">
        <v>3.11737452288E-6</v>
      </c>
      <c r="AH61" s="12"/>
      <c r="AI61" s="12"/>
      <c r="AJ61" s="12">
        <v>2.2973274557023206E-5</v>
      </c>
      <c r="AK61" s="12">
        <v>1.9242147904326668E-3</v>
      </c>
      <c r="AL61" s="12"/>
      <c r="AM61" s="12">
        <v>6.6648941616285866E-3</v>
      </c>
      <c r="AN61" s="12">
        <v>1.2796593474063313E-2</v>
      </c>
    </row>
    <row r="62" spans="1:40" x14ac:dyDescent="0.25">
      <c r="G62" s="31" t="s">
        <v>14</v>
      </c>
      <c r="H62" s="12">
        <v>6.7132800000000001E-4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>
        <v>1.8510737957591502E-3</v>
      </c>
      <c r="V62" s="12"/>
      <c r="W62" s="12"/>
      <c r="X62" s="12"/>
      <c r="Y62" s="12">
        <v>2.4202421673606982E-4</v>
      </c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>
        <v>2.2973274557023206E-5</v>
      </c>
      <c r="AK62" s="12"/>
      <c r="AL62" s="12"/>
      <c r="AM62" s="12">
        <v>4.7853380240554669E-3</v>
      </c>
      <c r="AN62" s="12">
        <v>7.5727373111077103E-3</v>
      </c>
    </row>
    <row r="63" spans="1:40" x14ac:dyDescent="0.25">
      <c r="G63" s="31" t="s">
        <v>3</v>
      </c>
      <c r="H63" s="12"/>
      <c r="I63" s="12">
        <v>0</v>
      </c>
      <c r="J63" s="12"/>
      <c r="K63" s="12"/>
      <c r="L63" s="12">
        <v>0</v>
      </c>
      <c r="M63" s="12">
        <v>0</v>
      </c>
      <c r="N63" s="12"/>
      <c r="O63" s="12"/>
      <c r="P63" s="12"/>
      <c r="Q63" s="12">
        <v>0</v>
      </c>
      <c r="R63" s="12"/>
      <c r="S63" s="12"/>
      <c r="T63" s="12"/>
      <c r="U63" s="12"/>
      <c r="V63" s="12">
        <v>3.784906491671624E-4</v>
      </c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>
        <v>3.11737452288E-6</v>
      </c>
      <c r="AH63" s="12"/>
      <c r="AI63" s="12"/>
      <c r="AJ63" s="12"/>
      <c r="AK63" s="12">
        <v>1.9242147904326668E-3</v>
      </c>
      <c r="AL63" s="12"/>
      <c r="AM63" s="12"/>
      <c r="AN63" s="12">
        <v>2.3058228141227093E-3</v>
      </c>
    </row>
    <row r="64" spans="1:40" x14ac:dyDescent="0.25">
      <c r="G64" s="31" t="s">
        <v>197</v>
      </c>
      <c r="H64" s="12"/>
      <c r="I64" s="12"/>
      <c r="J64" s="12"/>
      <c r="K64" s="12">
        <v>7.0751113588317003E-5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>
        <v>9.6772609767145688E-4</v>
      </c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>
        <v>1.8795561375731201E-3</v>
      </c>
      <c r="AN64" s="12">
        <v>2.918033348832894E-3</v>
      </c>
    </row>
    <row r="65" spans="1:40" x14ac:dyDescent="0.25">
      <c r="G65" s="6" t="s">
        <v>64</v>
      </c>
      <c r="H65" s="12"/>
      <c r="I65" s="12"/>
      <c r="J65" s="12">
        <v>0</v>
      </c>
      <c r="K65" s="12"/>
      <c r="L65" s="12"/>
      <c r="M65" s="12"/>
      <c r="N65" s="12"/>
      <c r="O65" s="12">
        <v>5.4202830656355359E-5</v>
      </c>
      <c r="P65" s="12"/>
      <c r="Q65" s="12"/>
      <c r="R65" s="12"/>
      <c r="S65" s="12">
        <v>3.3610468924764581E-3</v>
      </c>
      <c r="T65" s="12">
        <v>0</v>
      </c>
      <c r="U65" s="12"/>
      <c r="V65" s="12"/>
      <c r="W65" s="12">
        <v>9.3822238400000015E-5</v>
      </c>
      <c r="X65" s="12">
        <v>4.2005919939268707E-4</v>
      </c>
      <c r="Y65" s="12"/>
      <c r="Z65" s="12">
        <v>2.1203827974399997E-4</v>
      </c>
      <c r="AA65" s="12">
        <v>2.3087741961600001E-3</v>
      </c>
      <c r="AB65" s="12">
        <v>3.2727183283200005E-4</v>
      </c>
      <c r="AC65" s="12">
        <v>2.200327567585918E-4</v>
      </c>
      <c r="AD65" s="12">
        <v>6.6079911208240007E-3</v>
      </c>
      <c r="AE65" s="12">
        <v>1.456496E-3</v>
      </c>
      <c r="AF65" s="12"/>
      <c r="AG65" s="12"/>
      <c r="AH65" s="12"/>
      <c r="AI65" s="12">
        <v>1.6360744895121951E-3</v>
      </c>
      <c r="AJ65" s="12"/>
      <c r="AK65" s="12"/>
      <c r="AL65" s="12"/>
      <c r="AM65" s="12"/>
      <c r="AN65" s="12">
        <v>1.6697809836756287E-2</v>
      </c>
    </row>
    <row r="66" spans="1:40" x14ac:dyDescent="0.25">
      <c r="G66" s="31" t="s">
        <v>1</v>
      </c>
      <c r="H66" s="12"/>
      <c r="I66" s="12"/>
      <c r="J66" s="12"/>
      <c r="K66" s="12"/>
      <c r="L66" s="12"/>
      <c r="M66" s="12"/>
      <c r="N66" s="12"/>
      <c r="O66" s="12">
        <v>5.4202830656355359E-5</v>
      </c>
      <c r="P66" s="12"/>
      <c r="Q66" s="12"/>
      <c r="R66" s="12"/>
      <c r="S66" s="12"/>
      <c r="T66" s="12"/>
      <c r="U66" s="12"/>
      <c r="V66" s="12"/>
      <c r="W66" s="12">
        <v>9.3822238400000015E-5</v>
      </c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>
        <v>1.4802506905635537E-4</v>
      </c>
    </row>
    <row r="67" spans="1:40" x14ac:dyDescent="0.25">
      <c r="G67" s="31" t="s">
        <v>14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>
        <v>1.6360744895121951E-3</v>
      </c>
      <c r="AJ67" s="12"/>
      <c r="AK67" s="12"/>
      <c r="AL67" s="12"/>
      <c r="AM67" s="12"/>
      <c r="AN67" s="12">
        <v>1.6360744895121951E-3</v>
      </c>
    </row>
    <row r="68" spans="1:40" x14ac:dyDescent="0.25">
      <c r="G68" s="31" t="s">
        <v>65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>
        <v>2.1203827974399997E-4</v>
      </c>
      <c r="AA68" s="12">
        <v>2.3087741961600001E-3</v>
      </c>
      <c r="AB68" s="12">
        <v>3.2727183283200005E-4</v>
      </c>
      <c r="AC68" s="12">
        <v>2.200327567585918E-4</v>
      </c>
      <c r="AD68" s="12">
        <v>6.6079911208240007E-3</v>
      </c>
      <c r="AE68" s="12">
        <v>1.456496E-3</v>
      </c>
      <c r="AF68" s="12"/>
      <c r="AG68" s="12"/>
      <c r="AH68" s="12"/>
      <c r="AI68" s="12"/>
      <c r="AJ68" s="12"/>
      <c r="AK68" s="12"/>
      <c r="AL68" s="12"/>
      <c r="AM68" s="12"/>
      <c r="AN68" s="12">
        <v>1.1132604186318592E-2</v>
      </c>
    </row>
    <row r="69" spans="1:40" x14ac:dyDescent="0.25">
      <c r="G69" s="31" t="s">
        <v>197</v>
      </c>
      <c r="H69" s="12"/>
      <c r="I69" s="12"/>
      <c r="J69" s="12">
        <v>0</v>
      </c>
      <c r="K69" s="12"/>
      <c r="L69" s="12"/>
      <c r="M69" s="12"/>
      <c r="N69" s="12"/>
      <c r="O69" s="12"/>
      <c r="P69" s="12"/>
      <c r="Q69" s="12"/>
      <c r="R69" s="12"/>
      <c r="S69" s="12">
        <v>3.3610468924764581E-3</v>
      </c>
      <c r="T69" s="12">
        <v>0</v>
      </c>
      <c r="U69" s="12"/>
      <c r="V69" s="12"/>
      <c r="W69" s="12"/>
      <c r="X69" s="12">
        <v>4.2005919939268707E-4</v>
      </c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>
        <v>3.7811060918691453E-3</v>
      </c>
    </row>
    <row r="70" spans="1:40" x14ac:dyDescent="0.25">
      <c r="G70" s="6" t="s">
        <v>2</v>
      </c>
      <c r="H70" s="12"/>
      <c r="I70" s="12"/>
      <c r="J70" s="12"/>
      <c r="K70" s="12"/>
      <c r="L70" s="12"/>
      <c r="M70" s="12"/>
      <c r="N70" s="12">
        <v>0</v>
      </c>
      <c r="O70" s="12"/>
      <c r="P70" s="12">
        <v>1.7975994813413903E-4</v>
      </c>
      <c r="Q70" s="12"/>
      <c r="R70" s="12">
        <v>0</v>
      </c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>
        <v>0.1814499600312314</v>
      </c>
      <c r="AG70" s="12"/>
      <c r="AH70" s="12">
        <v>1.2004636666666665E-2</v>
      </c>
      <c r="AI70" s="12"/>
      <c r="AJ70" s="12"/>
      <c r="AK70" s="12"/>
      <c r="AL70" s="12">
        <v>1.1774241522903036E-2</v>
      </c>
      <c r="AM70" s="12"/>
      <c r="AN70" s="12">
        <v>0.20540859816893522</v>
      </c>
    </row>
    <row r="71" spans="1:40" x14ac:dyDescent="0.25">
      <c r="G71" s="31" t="s">
        <v>11</v>
      </c>
      <c r="H71" s="12"/>
      <c r="I71" s="12"/>
      <c r="J71" s="12"/>
      <c r="K71" s="12"/>
      <c r="L71" s="12"/>
      <c r="M71" s="12"/>
      <c r="N71" s="12">
        <v>0</v>
      </c>
      <c r="O71" s="12"/>
      <c r="P71" s="12">
        <v>1.7975994813413903E-4</v>
      </c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>
        <v>0.1814499600312314</v>
      </c>
      <c r="AG71" s="12"/>
      <c r="AH71" s="12">
        <v>1.2004636666666665E-2</v>
      </c>
      <c r="AI71" s="12"/>
      <c r="AJ71" s="12"/>
      <c r="AK71" s="12"/>
      <c r="AL71" s="12">
        <v>1.1774241522903036E-2</v>
      </c>
      <c r="AM71" s="12"/>
      <c r="AN71" s="12">
        <v>0.20540859816893522</v>
      </c>
    </row>
    <row r="72" spans="1:40" x14ac:dyDescent="0.25">
      <c r="G72" s="31" t="s">
        <v>6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>
        <v>0</v>
      </c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>
        <v>0</v>
      </c>
    </row>
    <row r="73" spans="1:40" x14ac:dyDescent="0.25">
      <c r="G73" s="6" t="s">
        <v>59</v>
      </c>
      <c r="H73" s="12">
        <v>6.7132800000000001E-4</v>
      </c>
      <c r="I73" s="12">
        <v>0</v>
      </c>
      <c r="J73" s="12">
        <v>0</v>
      </c>
      <c r="K73" s="12">
        <v>7.0751113588317003E-5</v>
      </c>
      <c r="L73" s="12">
        <v>0</v>
      </c>
      <c r="M73" s="12">
        <v>0</v>
      </c>
      <c r="N73" s="12">
        <v>0</v>
      </c>
      <c r="O73" s="12">
        <v>5.4202830656355359E-5</v>
      </c>
      <c r="P73" s="12">
        <v>1.7975994813413903E-4</v>
      </c>
      <c r="Q73" s="12">
        <v>0</v>
      </c>
      <c r="R73" s="12">
        <v>0</v>
      </c>
      <c r="S73" s="12">
        <v>3.3610468924764581E-3</v>
      </c>
      <c r="T73" s="12">
        <v>0</v>
      </c>
      <c r="U73" s="12">
        <v>1.8510737957591502E-3</v>
      </c>
      <c r="V73" s="12">
        <v>3.784906491671624E-4</v>
      </c>
      <c r="W73" s="12">
        <v>9.3822238400000015E-5</v>
      </c>
      <c r="X73" s="12">
        <v>1.387785297064144E-3</v>
      </c>
      <c r="Y73" s="12">
        <v>2.4202421673606982E-4</v>
      </c>
      <c r="Z73" s="12">
        <v>2.1203827974399997E-4</v>
      </c>
      <c r="AA73" s="12">
        <v>2.3087741961600001E-3</v>
      </c>
      <c r="AB73" s="12">
        <v>3.2727183283200005E-4</v>
      </c>
      <c r="AC73" s="12">
        <v>2.200327567585918E-4</v>
      </c>
      <c r="AD73" s="12">
        <v>6.6079911208240007E-3</v>
      </c>
      <c r="AE73" s="12">
        <v>1.456496E-3</v>
      </c>
      <c r="AF73" s="12">
        <v>0.1814499600312314</v>
      </c>
      <c r="AG73" s="12">
        <v>3.11737452288E-6</v>
      </c>
      <c r="AH73" s="12">
        <v>1.2004636666666665E-2</v>
      </c>
      <c r="AI73" s="12">
        <v>1.6360744895121951E-3</v>
      </c>
      <c r="AJ73" s="12">
        <v>2.2973274557023206E-5</v>
      </c>
      <c r="AK73" s="12">
        <v>1.9242147904326668E-3</v>
      </c>
      <c r="AL73" s="12">
        <v>1.1774241522903036E-2</v>
      </c>
      <c r="AM73" s="12">
        <v>6.6648941616285866E-3</v>
      </c>
      <c r="AN73" s="12">
        <v>0.23490300147975482</v>
      </c>
    </row>
    <row r="79" spans="1:40" ht="21" x14ac:dyDescent="0.35">
      <c r="A79" s="36" t="s">
        <v>173</v>
      </c>
      <c r="G79" t="str">
        <f>'Custom quantities input'!Z13</f>
        <v>ODP* [kg CFC11eq/m2]</v>
      </c>
    </row>
    <row r="80" spans="1:40" x14ac:dyDescent="0.25">
      <c r="G80" t="str">
        <f>G57</f>
        <v>Category / subcategory</v>
      </c>
    </row>
    <row r="82" spans="7:40" x14ac:dyDescent="0.25">
      <c r="G82" s="4" t="s">
        <v>251</v>
      </c>
      <c r="H82" s="4" t="s">
        <v>136</v>
      </c>
    </row>
    <row r="83" spans="7:40" x14ac:dyDescent="0.25">
      <c r="G83" s="4" t="s">
        <v>135</v>
      </c>
      <c r="H83" s="11" t="s">
        <v>71</v>
      </c>
      <c r="I83" s="11" t="s">
        <v>60</v>
      </c>
      <c r="J83" s="11" t="s">
        <v>248</v>
      </c>
      <c r="K83" s="11" t="s">
        <v>74</v>
      </c>
      <c r="L83" s="11" t="s">
        <v>246</v>
      </c>
      <c r="M83" s="11" t="s">
        <v>101</v>
      </c>
      <c r="N83" s="11" t="s">
        <v>10</v>
      </c>
      <c r="O83" s="11" t="s">
        <v>100</v>
      </c>
      <c r="P83" s="11" t="s">
        <v>240</v>
      </c>
      <c r="Q83" s="11" t="s">
        <v>245</v>
      </c>
      <c r="R83" s="11" t="s">
        <v>9</v>
      </c>
      <c r="S83" s="11" t="s">
        <v>30</v>
      </c>
      <c r="T83" s="11" t="s">
        <v>72</v>
      </c>
      <c r="U83" s="11" t="s">
        <v>121</v>
      </c>
      <c r="V83" s="11" t="s">
        <v>116</v>
      </c>
      <c r="W83" s="11" t="s">
        <v>247</v>
      </c>
      <c r="X83" s="11" t="s">
        <v>8</v>
      </c>
      <c r="Y83" s="11" t="s">
        <v>73</v>
      </c>
      <c r="Z83" s="11" t="s">
        <v>184</v>
      </c>
      <c r="AA83" s="11" t="s">
        <v>195</v>
      </c>
      <c r="AB83" s="11" t="s">
        <v>120</v>
      </c>
      <c r="AC83" s="11" t="s">
        <v>117</v>
      </c>
      <c r="AD83" s="11" t="s">
        <v>63</v>
      </c>
      <c r="AE83" s="11" t="s">
        <v>62</v>
      </c>
      <c r="AF83" s="11" t="s">
        <v>5</v>
      </c>
      <c r="AG83" s="11" t="s">
        <v>66</v>
      </c>
      <c r="AH83" s="11" t="s">
        <v>13</v>
      </c>
      <c r="AI83" s="11" t="s">
        <v>43</v>
      </c>
      <c r="AJ83" s="11" t="s">
        <v>75</v>
      </c>
      <c r="AK83" s="11" t="s">
        <v>61</v>
      </c>
      <c r="AL83" s="11" t="s">
        <v>7</v>
      </c>
      <c r="AM83" s="11" t="s">
        <v>15</v>
      </c>
      <c r="AN83" s="11" t="s">
        <v>59</v>
      </c>
    </row>
    <row r="84" spans="7:40" x14ac:dyDescent="0.25">
      <c r="G84" s="6" t="s">
        <v>4</v>
      </c>
      <c r="H84" s="12">
        <v>0</v>
      </c>
      <c r="I84" s="12">
        <v>0</v>
      </c>
      <c r="J84" s="12"/>
      <c r="K84" s="12">
        <v>4.4987402757837419E-11</v>
      </c>
      <c r="L84" s="12">
        <v>2.4714634146341465E-10</v>
      </c>
      <c r="M84" s="12">
        <v>0</v>
      </c>
      <c r="N84" s="12"/>
      <c r="O84" s="12"/>
      <c r="P84" s="12"/>
      <c r="Q84" s="12">
        <v>3.3481207428613925E-10</v>
      </c>
      <c r="R84" s="12"/>
      <c r="S84" s="12"/>
      <c r="T84" s="12"/>
      <c r="U84" s="12">
        <v>3.829334797883662E-8</v>
      </c>
      <c r="V84" s="12">
        <v>2.5411983194527068E-10</v>
      </c>
      <c r="W84" s="12"/>
      <c r="X84" s="12">
        <v>1.0088333771713407E-10</v>
      </c>
      <c r="Y84" s="12">
        <v>3.2459387393416621E-10</v>
      </c>
      <c r="Z84" s="12"/>
      <c r="AA84" s="12"/>
      <c r="AB84" s="12"/>
      <c r="AC84" s="12"/>
      <c r="AD84" s="12"/>
      <c r="AE84" s="12"/>
      <c r="AF84" s="12"/>
      <c r="AG84" s="12">
        <v>3.0672738609051428E-12</v>
      </c>
      <c r="AH84" s="12"/>
      <c r="AI84" s="12"/>
      <c r="AJ84" s="12">
        <v>1.4607656370992339E-11</v>
      </c>
      <c r="AK84" s="12">
        <v>1.1325378480832263E-9</v>
      </c>
      <c r="AL84" s="12"/>
      <c r="AM84" s="12">
        <v>9.6037451305356803E-8</v>
      </c>
      <c r="AN84" s="12">
        <v>1.367875549246125E-7</v>
      </c>
    </row>
    <row r="85" spans="7:40" x14ac:dyDescent="0.25">
      <c r="G85" s="31" t="s">
        <v>14</v>
      </c>
      <c r="H85" s="12">
        <v>0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>
        <v>3.829334797883662E-8</v>
      </c>
      <c r="V85" s="12"/>
      <c r="W85" s="12"/>
      <c r="X85" s="12"/>
      <c r="Y85" s="12">
        <v>3.2459387393416621E-10</v>
      </c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>
        <v>1.4607656370992339E-11</v>
      </c>
      <c r="AK85" s="12"/>
      <c r="AL85" s="12"/>
      <c r="AM85" s="12">
        <v>6.8954083338752001E-8</v>
      </c>
      <c r="AN85" s="12">
        <v>1.0758663284789378E-7</v>
      </c>
    </row>
    <row r="86" spans="7:40" x14ac:dyDescent="0.25">
      <c r="G86" s="31" t="s">
        <v>3</v>
      </c>
      <c r="H86" s="12"/>
      <c r="I86" s="12">
        <v>0</v>
      </c>
      <c r="J86" s="12"/>
      <c r="K86" s="12"/>
      <c r="L86" s="12">
        <v>2.4714634146341465E-10</v>
      </c>
      <c r="M86" s="12">
        <v>0</v>
      </c>
      <c r="N86" s="12"/>
      <c r="O86" s="12"/>
      <c r="P86" s="12"/>
      <c r="Q86" s="12">
        <v>3.3481207428613925E-10</v>
      </c>
      <c r="R86" s="12"/>
      <c r="S86" s="12"/>
      <c r="T86" s="12"/>
      <c r="U86" s="12"/>
      <c r="V86" s="12">
        <v>2.5411983194527068E-10</v>
      </c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>
        <v>3.0672738609051428E-12</v>
      </c>
      <c r="AH86" s="12"/>
      <c r="AI86" s="12"/>
      <c r="AJ86" s="12"/>
      <c r="AK86" s="12">
        <v>1.1325378480832263E-9</v>
      </c>
      <c r="AL86" s="12"/>
      <c r="AM86" s="12"/>
      <c r="AN86" s="12">
        <v>1.9716833696389562E-9</v>
      </c>
    </row>
    <row r="87" spans="7:40" x14ac:dyDescent="0.25">
      <c r="G87" s="31" t="s">
        <v>197</v>
      </c>
      <c r="H87" s="12"/>
      <c r="I87" s="12"/>
      <c r="J87" s="12"/>
      <c r="K87" s="12">
        <v>4.4987402757837419E-11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>
        <v>1.0088333771713407E-10</v>
      </c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>
        <v>2.70833679666048E-8</v>
      </c>
      <c r="AN87" s="12">
        <v>2.722923870707977E-8</v>
      </c>
    </row>
    <row r="88" spans="7:40" x14ac:dyDescent="0.25">
      <c r="G88" s="6" t="s">
        <v>64</v>
      </c>
      <c r="H88" s="12"/>
      <c r="I88" s="12"/>
      <c r="J88" s="12">
        <v>2.7192711197621953E-11</v>
      </c>
      <c r="K88" s="12"/>
      <c r="L88" s="12"/>
      <c r="M88" s="12"/>
      <c r="N88" s="12"/>
      <c r="O88" s="12">
        <v>4.1006720949831468E-7</v>
      </c>
      <c r="P88" s="12"/>
      <c r="Q88" s="12"/>
      <c r="R88" s="12"/>
      <c r="S88" s="12">
        <v>1.1130920313343114E-7</v>
      </c>
      <c r="T88" s="12">
        <v>1.8724353132493682E-7</v>
      </c>
      <c r="U88" s="12"/>
      <c r="V88" s="12"/>
      <c r="W88" s="12">
        <v>4.9692579849567193E-10</v>
      </c>
      <c r="X88" s="12">
        <v>4.379025653590298E-11</v>
      </c>
      <c r="Y88" s="12"/>
      <c r="Z88" s="12">
        <v>3.9684400749583999E-9</v>
      </c>
      <c r="AA88" s="12">
        <v>1.2978660112437599E-7</v>
      </c>
      <c r="AB88" s="12">
        <v>1.8576322098835199E-8</v>
      </c>
      <c r="AC88" s="12">
        <v>1.2724783933301458E-8</v>
      </c>
      <c r="AD88" s="12">
        <v>3.598186495313214E-7</v>
      </c>
      <c r="AE88" s="12">
        <v>8.4212800000000004E-8</v>
      </c>
      <c r="AF88" s="12"/>
      <c r="AG88" s="12"/>
      <c r="AH88" s="12"/>
      <c r="AI88" s="12">
        <v>9.4401179121951238E-8</v>
      </c>
      <c r="AJ88" s="12"/>
      <c r="AK88" s="12"/>
      <c r="AL88" s="12"/>
      <c r="AM88" s="12"/>
      <c r="AN88" s="12">
        <v>1.4126766286076557E-6</v>
      </c>
    </row>
    <row r="89" spans="7:40" x14ac:dyDescent="0.25">
      <c r="G89" s="31" t="s">
        <v>1</v>
      </c>
      <c r="H89" s="12"/>
      <c r="I89" s="12"/>
      <c r="J89" s="12"/>
      <c r="K89" s="12"/>
      <c r="L89" s="12"/>
      <c r="M89" s="12"/>
      <c r="N89" s="12"/>
      <c r="O89" s="12">
        <v>4.1006720949831468E-7</v>
      </c>
      <c r="P89" s="12"/>
      <c r="Q89" s="12"/>
      <c r="R89" s="12"/>
      <c r="S89" s="12"/>
      <c r="T89" s="12"/>
      <c r="U89" s="12"/>
      <c r="V89" s="12"/>
      <c r="W89" s="12">
        <v>4.9692579849567193E-10</v>
      </c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>
        <v>4.1056413529681036E-7</v>
      </c>
    </row>
    <row r="90" spans="7:40" x14ac:dyDescent="0.25">
      <c r="G90" s="31" t="s">
        <v>14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>
        <v>9.4401179121951238E-8</v>
      </c>
      <c r="AJ90" s="12"/>
      <c r="AK90" s="12"/>
      <c r="AL90" s="12"/>
      <c r="AM90" s="12"/>
      <c r="AN90" s="12">
        <v>9.4401179121951238E-8</v>
      </c>
    </row>
    <row r="91" spans="7:40" x14ac:dyDescent="0.25">
      <c r="G91" s="31" t="s">
        <v>65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>
        <v>3.9684400749583999E-9</v>
      </c>
      <c r="AA91" s="12">
        <v>1.2978660112437599E-7</v>
      </c>
      <c r="AB91" s="12">
        <v>1.8576322098835199E-8</v>
      </c>
      <c r="AC91" s="12">
        <v>1.2724783933301458E-8</v>
      </c>
      <c r="AD91" s="12">
        <v>3.598186495313214E-7</v>
      </c>
      <c r="AE91" s="12">
        <v>8.4212800000000004E-8</v>
      </c>
      <c r="AF91" s="12"/>
      <c r="AG91" s="12"/>
      <c r="AH91" s="12"/>
      <c r="AI91" s="12"/>
      <c r="AJ91" s="12"/>
      <c r="AK91" s="12"/>
      <c r="AL91" s="12"/>
      <c r="AM91" s="12"/>
      <c r="AN91" s="12">
        <v>6.0908759676279247E-7</v>
      </c>
    </row>
    <row r="92" spans="7:40" x14ac:dyDescent="0.25">
      <c r="G92" s="31" t="s">
        <v>197</v>
      </c>
      <c r="H92" s="12"/>
      <c r="I92" s="12"/>
      <c r="J92" s="12">
        <v>2.7192711197621953E-11</v>
      </c>
      <c r="K92" s="12"/>
      <c r="L92" s="12"/>
      <c r="M92" s="12"/>
      <c r="N92" s="12"/>
      <c r="O92" s="12"/>
      <c r="P92" s="12"/>
      <c r="Q92" s="12"/>
      <c r="R92" s="12"/>
      <c r="S92" s="12">
        <v>1.1130920313343114E-7</v>
      </c>
      <c r="T92" s="12">
        <v>1.8724353132493682E-7</v>
      </c>
      <c r="U92" s="12"/>
      <c r="V92" s="12"/>
      <c r="W92" s="12"/>
      <c r="X92" s="12">
        <v>4.379025653590298E-11</v>
      </c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>
        <v>2.9862371742610151E-7</v>
      </c>
    </row>
    <row r="93" spans="7:40" x14ac:dyDescent="0.25">
      <c r="G93" s="6" t="s">
        <v>2</v>
      </c>
      <c r="H93" s="12"/>
      <c r="I93" s="12"/>
      <c r="J93" s="12"/>
      <c r="K93" s="12"/>
      <c r="L93" s="12"/>
      <c r="M93" s="12"/>
      <c r="N93" s="12">
        <v>0</v>
      </c>
      <c r="O93" s="12"/>
      <c r="P93" s="12">
        <v>3.8185067192942788E-11</v>
      </c>
      <c r="Q93" s="12"/>
      <c r="R93" s="12">
        <v>2.1359360000000002E-8</v>
      </c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>
        <v>2.6248103807257592E-6</v>
      </c>
      <c r="AG93" s="12"/>
      <c r="AH93" s="12">
        <v>7.1373365466666662E-8</v>
      </c>
      <c r="AI93" s="12"/>
      <c r="AJ93" s="12"/>
      <c r="AK93" s="12"/>
      <c r="AL93" s="12">
        <v>1.9430398572278411E-7</v>
      </c>
      <c r="AM93" s="12"/>
      <c r="AN93" s="12">
        <v>2.9118852769824028E-6</v>
      </c>
    </row>
    <row r="94" spans="7:40" x14ac:dyDescent="0.25">
      <c r="G94" s="31" t="s">
        <v>11</v>
      </c>
      <c r="H94" s="12"/>
      <c r="I94" s="12"/>
      <c r="J94" s="12"/>
      <c r="K94" s="12"/>
      <c r="L94" s="12"/>
      <c r="M94" s="12"/>
      <c r="N94" s="12">
        <v>0</v>
      </c>
      <c r="O94" s="12"/>
      <c r="P94" s="12">
        <v>3.8185067192942788E-11</v>
      </c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>
        <v>2.6248103807257592E-6</v>
      </c>
      <c r="AG94" s="12"/>
      <c r="AH94" s="12">
        <v>7.1373365466666662E-8</v>
      </c>
      <c r="AI94" s="12"/>
      <c r="AJ94" s="12"/>
      <c r="AK94" s="12"/>
      <c r="AL94" s="12">
        <v>1.9430398572278411E-7</v>
      </c>
      <c r="AM94" s="12"/>
      <c r="AN94" s="12">
        <v>2.8905259169824029E-6</v>
      </c>
    </row>
    <row r="95" spans="7:40" x14ac:dyDescent="0.25">
      <c r="G95" s="31" t="s">
        <v>6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>
        <v>2.1359360000000002E-8</v>
      </c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>
        <v>2.1359360000000002E-8</v>
      </c>
    </row>
    <row r="96" spans="7:40" x14ac:dyDescent="0.25">
      <c r="G96" s="6" t="s">
        <v>59</v>
      </c>
      <c r="H96" s="12">
        <v>0</v>
      </c>
      <c r="I96" s="12">
        <v>0</v>
      </c>
      <c r="J96" s="12">
        <v>2.7192711197621953E-11</v>
      </c>
      <c r="K96" s="12">
        <v>4.4987402757837419E-11</v>
      </c>
      <c r="L96" s="12">
        <v>2.4714634146341465E-10</v>
      </c>
      <c r="M96" s="12">
        <v>0</v>
      </c>
      <c r="N96" s="12">
        <v>0</v>
      </c>
      <c r="O96" s="12">
        <v>4.1006720949831468E-7</v>
      </c>
      <c r="P96" s="12">
        <v>3.8185067192942788E-11</v>
      </c>
      <c r="Q96" s="12">
        <v>3.3481207428613925E-10</v>
      </c>
      <c r="R96" s="12">
        <v>2.1359360000000002E-8</v>
      </c>
      <c r="S96" s="12">
        <v>1.1130920313343114E-7</v>
      </c>
      <c r="T96" s="12">
        <v>1.8724353132493682E-7</v>
      </c>
      <c r="U96" s="12">
        <v>3.829334797883662E-8</v>
      </c>
      <c r="V96" s="12">
        <v>2.5411983194527068E-10</v>
      </c>
      <c r="W96" s="12">
        <v>4.9692579849567193E-10</v>
      </c>
      <c r="X96" s="12">
        <v>1.4467359425303705E-10</v>
      </c>
      <c r="Y96" s="12">
        <v>3.2459387393416621E-10</v>
      </c>
      <c r="Z96" s="12">
        <v>3.9684400749583999E-9</v>
      </c>
      <c r="AA96" s="12">
        <v>1.2978660112437599E-7</v>
      </c>
      <c r="AB96" s="12">
        <v>1.8576322098835199E-8</v>
      </c>
      <c r="AC96" s="12">
        <v>1.2724783933301458E-8</v>
      </c>
      <c r="AD96" s="12">
        <v>3.598186495313214E-7</v>
      </c>
      <c r="AE96" s="12">
        <v>8.4212800000000004E-8</v>
      </c>
      <c r="AF96" s="12">
        <v>2.6248103807257592E-6</v>
      </c>
      <c r="AG96" s="12">
        <v>3.0672738609051428E-12</v>
      </c>
      <c r="AH96" s="12">
        <v>7.1373365466666662E-8</v>
      </c>
      <c r="AI96" s="12">
        <v>9.4401179121951238E-8</v>
      </c>
      <c r="AJ96" s="12">
        <v>1.4607656370992339E-11</v>
      </c>
      <c r="AK96" s="12">
        <v>1.1325378480832263E-9</v>
      </c>
      <c r="AL96" s="12">
        <v>1.9430398572278411E-7</v>
      </c>
      <c r="AM96" s="12">
        <v>9.6037451305356803E-8</v>
      </c>
      <c r="AN96" s="12">
        <v>4.461349460514671E-6</v>
      </c>
    </row>
    <row r="102" spans="1:40" ht="21" x14ac:dyDescent="0.35">
      <c r="A102" s="36" t="s">
        <v>174</v>
      </c>
      <c r="G102" t="str">
        <f>'Custom quantities input'!AA13</f>
        <v>SFP* [kg O₃eq/m2]</v>
      </c>
    </row>
    <row r="103" spans="1:40" x14ac:dyDescent="0.25">
      <c r="G103" t="str">
        <f>G80</f>
        <v>Category / subcategory</v>
      </c>
    </row>
    <row r="105" spans="1:40" x14ac:dyDescent="0.25">
      <c r="G105" s="4" t="s">
        <v>252</v>
      </c>
      <c r="H105" s="4" t="s">
        <v>136</v>
      </c>
    </row>
    <row r="106" spans="1:40" x14ac:dyDescent="0.25">
      <c r="G106" s="4" t="s">
        <v>135</v>
      </c>
      <c r="H106" s="11" t="s">
        <v>71</v>
      </c>
      <c r="I106" s="11" t="s">
        <v>60</v>
      </c>
      <c r="J106" s="11" t="s">
        <v>248</v>
      </c>
      <c r="K106" s="11" t="s">
        <v>74</v>
      </c>
      <c r="L106" s="11" t="s">
        <v>246</v>
      </c>
      <c r="M106" s="11" t="s">
        <v>101</v>
      </c>
      <c r="N106" s="11" t="s">
        <v>10</v>
      </c>
      <c r="O106" s="11" t="s">
        <v>100</v>
      </c>
      <c r="P106" s="11" t="s">
        <v>240</v>
      </c>
      <c r="Q106" s="11" t="s">
        <v>245</v>
      </c>
      <c r="R106" s="11" t="s">
        <v>9</v>
      </c>
      <c r="S106" s="11" t="s">
        <v>30</v>
      </c>
      <c r="T106" s="11" t="s">
        <v>72</v>
      </c>
      <c r="U106" s="11" t="s">
        <v>121</v>
      </c>
      <c r="V106" s="11" t="s">
        <v>116</v>
      </c>
      <c r="W106" s="11" t="s">
        <v>247</v>
      </c>
      <c r="X106" s="11" t="s">
        <v>8</v>
      </c>
      <c r="Y106" s="11" t="s">
        <v>73</v>
      </c>
      <c r="Z106" s="11" t="s">
        <v>184</v>
      </c>
      <c r="AA106" s="11" t="s">
        <v>195</v>
      </c>
      <c r="AB106" s="11" t="s">
        <v>120</v>
      </c>
      <c r="AC106" s="11" t="s">
        <v>117</v>
      </c>
      <c r="AD106" s="11" t="s">
        <v>63</v>
      </c>
      <c r="AE106" s="11" t="s">
        <v>62</v>
      </c>
      <c r="AF106" s="11" t="s">
        <v>5</v>
      </c>
      <c r="AG106" s="11" t="s">
        <v>66</v>
      </c>
      <c r="AH106" s="11" t="s">
        <v>13</v>
      </c>
      <c r="AI106" s="11" t="s">
        <v>43</v>
      </c>
      <c r="AJ106" s="11" t="s">
        <v>75</v>
      </c>
      <c r="AK106" s="11" t="s">
        <v>61</v>
      </c>
      <c r="AL106" s="11" t="s">
        <v>7</v>
      </c>
      <c r="AM106" s="11" t="s">
        <v>15</v>
      </c>
      <c r="AN106" s="11" t="s">
        <v>59</v>
      </c>
    </row>
    <row r="107" spans="1:40" x14ac:dyDescent="0.25">
      <c r="G107" s="6" t="s">
        <v>4</v>
      </c>
      <c r="H107" s="12">
        <v>0.102839058</v>
      </c>
      <c r="I107" s="12">
        <v>0</v>
      </c>
      <c r="J107" s="12"/>
      <c r="K107" s="12">
        <v>2.2196427792413181E-2</v>
      </c>
      <c r="L107" s="12">
        <v>7.5609756097560991E-3</v>
      </c>
      <c r="M107" s="12">
        <v>0</v>
      </c>
      <c r="N107" s="12"/>
      <c r="O107" s="12"/>
      <c r="P107" s="12"/>
      <c r="Q107" s="12">
        <v>0</v>
      </c>
      <c r="R107" s="12"/>
      <c r="S107" s="12"/>
      <c r="T107" s="12"/>
      <c r="U107" s="12">
        <v>0.36165273095621292</v>
      </c>
      <c r="V107" s="12">
        <v>1.7613596817370614E-2</v>
      </c>
      <c r="W107" s="12"/>
      <c r="X107" s="12">
        <v>0.31984682710166096</v>
      </c>
      <c r="Y107" s="12">
        <v>8.4314482946658748E-2</v>
      </c>
      <c r="Z107" s="12"/>
      <c r="AA107" s="12"/>
      <c r="AB107" s="12"/>
      <c r="AC107" s="12"/>
      <c r="AD107" s="12"/>
      <c r="AE107" s="12"/>
      <c r="AF107" s="12"/>
      <c r="AG107" s="12">
        <v>8.6841147423085709E-4</v>
      </c>
      <c r="AH107" s="12"/>
      <c r="AI107" s="12"/>
      <c r="AJ107" s="12">
        <v>7.2073018218112E-3</v>
      </c>
      <c r="AK107" s="12">
        <v>0.36505103452779736</v>
      </c>
      <c r="AL107" s="12"/>
      <c r="AM107" s="12">
        <v>0.29860825023359572</v>
      </c>
      <c r="AN107" s="12">
        <v>1.5877590972815079</v>
      </c>
    </row>
    <row r="108" spans="1:40" x14ac:dyDescent="0.25">
      <c r="G108" s="31" t="s">
        <v>14</v>
      </c>
      <c r="H108" s="12">
        <v>0.102839058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>
        <v>0.36165273095621292</v>
      </c>
      <c r="V108" s="12"/>
      <c r="W108" s="12"/>
      <c r="X108" s="12"/>
      <c r="Y108" s="12">
        <v>8.4314482946658748E-2</v>
      </c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>
        <v>7.2073018218112E-3</v>
      </c>
      <c r="AK108" s="12"/>
      <c r="AL108" s="12"/>
      <c r="AM108" s="12">
        <v>0.21439821540846934</v>
      </c>
      <c r="AN108" s="12">
        <v>0.77041178913315222</v>
      </c>
    </row>
    <row r="109" spans="1:40" x14ac:dyDescent="0.25">
      <c r="G109" s="31" t="s">
        <v>3</v>
      </c>
      <c r="H109" s="12"/>
      <c r="I109" s="12">
        <v>0</v>
      </c>
      <c r="J109" s="12"/>
      <c r="K109" s="12"/>
      <c r="L109" s="12">
        <v>7.5609756097560991E-3</v>
      </c>
      <c r="M109" s="12">
        <v>0</v>
      </c>
      <c r="N109" s="12"/>
      <c r="O109" s="12"/>
      <c r="P109" s="12"/>
      <c r="Q109" s="12">
        <v>0</v>
      </c>
      <c r="R109" s="12"/>
      <c r="S109" s="12"/>
      <c r="T109" s="12"/>
      <c r="U109" s="12"/>
      <c r="V109" s="12">
        <v>1.7613596817370614E-2</v>
      </c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>
        <v>8.6841147423085709E-4</v>
      </c>
      <c r="AH109" s="12"/>
      <c r="AI109" s="12"/>
      <c r="AJ109" s="12"/>
      <c r="AK109" s="12">
        <v>0.36505103452779736</v>
      </c>
      <c r="AL109" s="12"/>
      <c r="AM109" s="12"/>
      <c r="AN109" s="12">
        <v>0.39109401842915492</v>
      </c>
    </row>
    <row r="110" spans="1:40" x14ac:dyDescent="0.25">
      <c r="G110" s="31" t="s">
        <v>197</v>
      </c>
      <c r="H110" s="12"/>
      <c r="I110" s="12"/>
      <c r="J110" s="12"/>
      <c r="K110" s="12">
        <v>2.2196427792413181E-2</v>
      </c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>
        <v>0.31984682710166096</v>
      </c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>
        <v>8.4210034825126387E-2</v>
      </c>
      <c r="AN110" s="12">
        <v>0.42625328971920057</v>
      </c>
    </row>
    <row r="111" spans="1:40" x14ac:dyDescent="0.25">
      <c r="G111" s="6" t="s">
        <v>64</v>
      </c>
      <c r="H111" s="12"/>
      <c r="I111" s="12"/>
      <c r="J111" s="12">
        <v>0</v>
      </c>
      <c r="K111" s="12"/>
      <c r="L111" s="12"/>
      <c r="M111" s="12"/>
      <c r="N111" s="12"/>
      <c r="O111" s="12">
        <v>0</v>
      </c>
      <c r="P111" s="12"/>
      <c r="Q111" s="12"/>
      <c r="R111" s="12"/>
      <c r="S111" s="12">
        <v>0.36833836959629113</v>
      </c>
      <c r="T111" s="12">
        <v>0</v>
      </c>
      <c r="U111" s="12"/>
      <c r="V111" s="12"/>
      <c r="W111" s="12">
        <v>2.2289053160000002E-2</v>
      </c>
      <c r="X111" s="12">
        <v>0.13883536100131952</v>
      </c>
      <c r="Y111" s="12"/>
      <c r="Z111" s="12">
        <v>7.0244854879999994E-3</v>
      </c>
      <c r="AA111" s="12">
        <v>0.15285728231999998</v>
      </c>
      <c r="AB111" s="12">
        <v>7.7055593663999999E-2</v>
      </c>
      <c r="AC111" s="12">
        <v>1.3877089597707868E-2</v>
      </c>
      <c r="AD111" s="12">
        <v>0.49227951889799998</v>
      </c>
      <c r="AE111" s="12">
        <v>8.5439199999999993E-2</v>
      </c>
      <c r="AF111" s="12"/>
      <c r="AG111" s="12"/>
      <c r="AH111" s="12"/>
      <c r="AI111" s="12">
        <v>0.46243820853658546</v>
      </c>
      <c r="AJ111" s="12"/>
      <c r="AK111" s="12"/>
      <c r="AL111" s="12"/>
      <c r="AM111" s="12"/>
      <c r="AN111" s="12">
        <v>1.820434162261904</v>
      </c>
    </row>
    <row r="112" spans="1:40" x14ac:dyDescent="0.25">
      <c r="G112" s="31" t="s">
        <v>1</v>
      </c>
      <c r="H112" s="12"/>
      <c r="I112" s="12"/>
      <c r="J112" s="12"/>
      <c r="K112" s="12"/>
      <c r="L112" s="12"/>
      <c r="M112" s="12"/>
      <c r="N112" s="12"/>
      <c r="O112" s="12">
        <v>0</v>
      </c>
      <c r="P112" s="12"/>
      <c r="Q112" s="12"/>
      <c r="R112" s="12"/>
      <c r="S112" s="12"/>
      <c r="T112" s="12"/>
      <c r="U112" s="12"/>
      <c r="V112" s="12"/>
      <c r="W112" s="12">
        <v>2.2289053160000002E-2</v>
      </c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>
        <v>2.2289053160000002E-2</v>
      </c>
    </row>
    <row r="113" spans="1:40" x14ac:dyDescent="0.25">
      <c r="G113" s="31" t="s">
        <v>14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>
        <v>0.46243820853658546</v>
      </c>
      <c r="AJ113" s="12"/>
      <c r="AK113" s="12"/>
      <c r="AL113" s="12"/>
      <c r="AM113" s="12"/>
      <c r="AN113" s="12">
        <v>0.46243820853658546</v>
      </c>
    </row>
    <row r="114" spans="1:40" x14ac:dyDescent="0.25">
      <c r="G114" s="31" t="s">
        <v>65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>
        <v>7.0244854879999994E-3</v>
      </c>
      <c r="AA114" s="12">
        <v>0.15285728231999998</v>
      </c>
      <c r="AB114" s="12">
        <v>7.7055593663999999E-2</v>
      </c>
      <c r="AC114" s="12">
        <v>1.3877089597707868E-2</v>
      </c>
      <c r="AD114" s="12">
        <v>0.49227951889799998</v>
      </c>
      <c r="AE114" s="12">
        <v>8.5439199999999993E-2</v>
      </c>
      <c r="AF114" s="12"/>
      <c r="AG114" s="12"/>
      <c r="AH114" s="12"/>
      <c r="AI114" s="12"/>
      <c r="AJ114" s="12"/>
      <c r="AK114" s="12"/>
      <c r="AL114" s="12"/>
      <c r="AM114" s="12"/>
      <c r="AN114" s="12">
        <v>0.82853316996770787</v>
      </c>
    </row>
    <row r="115" spans="1:40" x14ac:dyDescent="0.25">
      <c r="G115" s="31" t="s">
        <v>197</v>
      </c>
      <c r="H115" s="12"/>
      <c r="I115" s="12"/>
      <c r="J115" s="12">
        <v>0</v>
      </c>
      <c r="K115" s="12"/>
      <c r="L115" s="12"/>
      <c r="M115" s="12"/>
      <c r="N115" s="12"/>
      <c r="O115" s="12"/>
      <c r="P115" s="12"/>
      <c r="Q115" s="12"/>
      <c r="R115" s="12"/>
      <c r="S115" s="12">
        <v>0.36833836959629113</v>
      </c>
      <c r="T115" s="12">
        <v>0</v>
      </c>
      <c r="U115" s="12"/>
      <c r="V115" s="12"/>
      <c r="W115" s="12"/>
      <c r="X115" s="12">
        <v>0.13883536100131952</v>
      </c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>
        <v>0.50717373059761062</v>
      </c>
    </row>
    <row r="116" spans="1:40" x14ac:dyDescent="0.25">
      <c r="G116" s="6" t="s">
        <v>2</v>
      </c>
      <c r="H116" s="12"/>
      <c r="I116" s="12"/>
      <c r="J116" s="12"/>
      <c r="K116" s="12"/>
      <c r="L116" s="12"/>
      <c r="M116" s="12"/>
      <c r="N116" s="12">
        <v>0</v>
      </c>
      <c r="O116" s="12"/>
      <c r="P116" s="12">
        <v>7.1251429874963579E-2</v>
      </c>
      <c r="Q116" s="12"/>
      <c r="R116" s="12">
        <v>0</v>
      </c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>
        <v>3.0821637046400956</v>
      </c>
      <c r="AG116" s="12"/>
      <c r="AH116" s="12">
        <v>0.72566046666666673</v>
      </c>
      <c r="AI116" s="12"/>
      <c r="AJ116" s="12"/>
      <c r="AK116" s="12"/>
      <c r="AL116" s="12">
        <v>0.14616299821534801</v>
      </c>
      <c r="AM116" s="12"/>
      <c r="AN116" s="12">
        <v>4.0252385993970741</v>
      </c>
    </row>
    <row r="117" spans="1:40" x14ac:dyDescent="0.25">
      <c r="G117" s="31" t="s">
        <v>11</v>
      </c>
      <c r="H117" s="12"/>
      <c r="I117" s="12"/>
      <c r="J117" s="12"/>
      <c r="K117" s="12"/>
      <c r="L117" s="12"/>
      <c r="M117" s="12"/>
      <c r="N117" s="12">
        <v>0</v>
      </c>
      <c r="O117" s="12"/>
      <c r="P117" s="12">
        <v>7.1251429874963579E-2</v>
      </c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>
        <v>3.0821637046400956</v>
      </c>
      <c r="AG117" s="12"/>
      <c r="AH117" s="12">
        <v>0.72566046666666673</v>
      </c>
      <c r="AI117" s="12"/>
      <c r="AJ117" s="12"/>
      <c r="AK117" s="12"/>
      <c r="AL117" s="12">
        <v>0.14616299821534801</v>
      </c>
      <c r="AM117" s="12"/>
      <c r="AN117" s="12">
        <v>4.0252385993970741</v>
      </c>
    </row>
    <row r="118" spans="1:40" x14ac:dyDescent="0.25">
      <c r="G118" s="31" t="s">
        <v>6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>
        <v>0</v>
      </c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>
        <v>0</v>
      </c>
    </row>
    <row r="119" spans="1:40" x14ac:dyDescent="0.25">
      <c r="G119" s="6" t="s">
        <v>59</v>
      </c>
      <c r="H119" s="12">
        <v>0.102839058</v>
      </c>
      <c r="I119" s="12">
        <v>0</v>
      </c>
      <c r="J119" s="12">
        <v>0</v>
      </c>
      <c r="K119" s="12">
        <v>2.2196427792413181E-2</v>
      </c>
      <c r="L119" s="12">
        <v>7.5609756097560991E-3</v>
      </c>
      <c r="M119" s="12">
        <v>0</v>
      </c>
      <c r="N119" s="12">
        <v>0</v>
      </c>
      <c r="O119" s="12">
        <v>0</v>
      </c>
      <c r="P119" s="12">
        <v>7.1251429874963579E-2</v>
      </c>
      <c r="Q119" s="12">
        <v>0</v>
      </c>
      <c r="R119" s="12">
        <v>0</v>
      </c>
      <c r="S119" s="12">
        <v>0.36833836959629113</v>
      </c>
      <c r="T119" s="12">
        <v>0</v>
      </c>
      <c r="U119" s="12">
        <v>0.36165273095621292</v>
      </c>
      <c r="V119" s="12">
        <v>1.7613596817370614E-2</v>
      </c>
      <c r="W119" s="12">
        <v>2.2289053160000002E-2</v>
      </c>
      <c r="X119" s="12">
        <v>0.45868218810298045</v>
      </c>
      <c r="Y119" s="12">
        <v>8.4314482946658748E-2</v>
      </c>
      <c r="Z119" s="12">
        <v>7.0244854879999994E-3</v>
      </c>
      <c r="AA119" s="12">
        <v>0.15285728231999998</v>
      </c>
      <c r="AB119" s="12">
        <v>7.7055593663999999E-2</v>
      </c>
      <c r="AC119" s="12">
        <v>1.3877089597707868E-2</v>
      </c>
      <c r="AD119" s="12">
        <v>0.49227951889799998</v>
      </c>
      <c r="AE119" s="12">
        <v>8.5439199999999993E-2</v>
      </c>
      <c r="AF119" s="12">
        <v>3.0821637046400956</v>
      </c>
      <c r="AG119" s="12">
        <v>8.6841147423085709E-4</v>
      </c>
      <c r="AH119" s="12">
        <v>0.72566046666666673</v>
      </c>
      <c r="AI119" s="12">
        <v>0.46243820853658546</v>
      </c>
      <c r="AJ119" s="12">
        <v>7.2073018218112E-3</v>
      </c>
      <c r="AK119" s="12">
        <v>0.36505103452779736</v>
      </c>
      <c r="AL119" s="12">
        <v>0.14616299821534801</v>
      </c>
      <c r="AM119" s="12">
        <v>0.29860825023359572</v>
      </c>
      <c r="AN119" s="12">
        <v>7.4334318589404855</v>
      </c>
    </row>
    <row r="125" spans="1:40" ht="21" x14ac:dyDescent="0.35">
      <c r="A125" s="36" t="s">
        <v>113</v>
      </c>
      <c r="G125" t="str">
        <f>'Custom quantities input'!AB13</f>
        <v>Energy [MJ/m2]</v>
      </c>
    </row>
    <row r="126" spans="1:40" x14ac:dyDescent="0.25">
      <c r="G126" t="str">
        <f>G103</f>
        <v>Category / subcategory</v>
      </c>
    </row>
    <row r="128" spans="1:40" x14ac:dyDescent="0.25">
      <c r="G128" s="4" t="s">
        <v>253</v>
      </c>
      <c r="H128" s="4" t="s">
        <v>136</v>
      </c>
    </row>
    <row r="129" spans="7:40" x14ac:dyDescent="0.25">
      <c r="G129" s="4" t="s">
        <v>135</v>
      </c>
      <c r="H129" s="11" t="s">
        <v>71</v>
      </c>
      <c r="I129" s="11" t="s">
        <v>60</v>
      </c>
      <c r="J129" s="11" t="s">
        <v>248</v>
      </c>
      <c r="K129" s="11" t="s">
        <v>74</v>
      </c>
      <c r="L129" s="11" t="s">
        <v>246</v>
      </c>
      <c r="M129" s="11" t="s">
        <v>101</v>
      </c>
      <c r="N129" s="11" t="s">
        <v>10</v>
      </c>
      <c r="O129" s="11" t="s">
        <v>100</v>
      </c>
      <c r="P129" s="11" t="s">
        <v>240</v>
      </c>
      <c r="Q129" s="11" t="s">
        <v>245</v>
      </c>
      <c r="R129" s="11" t="s">
        <v>9</v>
      </c>
      <c r="S129" s="11" t="s">
        <v>30</v>
      </c>
      <c r="T129" s="11" t="s">
        <v>72</v>
      </c>
      <c r="U129" s="11" t="s">
        <v>121</v>
      </c>
      <c r="V129" s="11" t="s">
        <v>116</v>
      </c>
      <c r="W129" s="11" t="s">
        <v>247</v>
      </c>
      <c r="X129" s="11" t="s">
        <v>8</v>
      </c>
      <c r="Y129" s="11" t="s">
        <v>73</v>
      </c>
      <c r="Z129" s="11" t="s">
        <v>184</v>
      </c>
      <c r="AA129" s="11" t="s">
        <v>195</v>
      </c>
      <c r="AB129" s="11" t="s">
        <v>120</v>
      </c>
      <c r="AC129" s="11" t="s">
        <v>117</v>
      </c>
      <c r="AD129" s="11" t="s">
        <v>63</v>
      </c>
      <c r="AE129" s="11" t="s">
        <v>62</v>
      </c>
      <c r="AF129" s="11" t="s">
        <v>5</v>
      </c>
      <c r="AG129" s="11" t="s">
        <v>66</v>
      </c>
      <c r="AH129" s="11" t="s">
        <v>13</v>
      </c>
      <c r="AI129" s="11" t="s">
        <v>43</v>
      </c>
      <c r="AJ129" s="11" t="s">
        <v>75</v>
      </c>
      <c r="AK129" s="11" t="s">
        <v>61</v>
      </c>
      <c r="AL129" s="11" t="s">
        <v>7</v>
      </c>
      <c r="AM129" s="11" t="s">
        <v>15</v>
      </c>
      <c r="AN129" s="11" t="s">
        <v>59</v>
      </c>
    </row>
    <row r="130" spans="7:40" x14ac:dyDescent="0.25">
      <c r="G130" s="6" t="s">
        <v>4</v>
      </c>
      <c r="H130" s="12">
        <v>42.750894312</v>
      </c>
      <c r="I130" s="12">
        <v>17.541109468290692</v>
      </c>
      <c r="J130" s="12"/>
      <c r="K130" s="12">
        <v>7.491294379939446</v>
      </c>
      <c r="L130" s="12">
        <v>3.3780487804878052</v>
      </c>
      <c r="M130" s="12">
        <v>27.030756878346221</v>
      </c>
      <c r="N130" s="12"/>
      <c r="O130" s="12"/>
      <c r="P130" s="12"/>
      <c r="Q130" s="12">
        <v>2.2307620092207023</v>
      </c>
      <c r="R130" s="12"/>
      <c r="S130" s="12"/>
      <c r="T130" s="12"/>
      <c r="U130" s="12">
        <v>104.52248406817901</v>
      </c>
      <c r="V130" s="12">
        <v>3.8117974791790608</v>
      </c>
      <c r="W130" s="12"/>
      <c r="X130" s="12">
        <v>42.182959206567141</v>
      </c>
      <c r="Y130" s="12">
        <v>5.7973242613523714</v>
      </c>
      <c r="Z130" s="12"/>
      <c r="AA130" s="12"/>
      <c r="AB130" s="12"/>
      <c r="AC130" s="12"/>
      <c r="AD130" s="12"/>
      <c r="AE130" s="12"/>
      <c r="AF130" s="12"/>
      <c r="AG130" s="12">
        <v>0.39969194775497141</v>
      </c>
      <c r="AH130" s="12"/>
      <c r="AI130" s="12"/>
      <c r="AJ130" s="12">
        <v>2.4324643648612803</v>
      </c>
      <c r="AK130" s="12">
        <v>174.82865810216802</v>
      </c>
      <c r="AL130" s="12"/>
      <c r="AM130" s="12">
        <v>127.5251402579328</v>
      </c>
      <c r="AN130" s="12">
        <v>561.9233855162795</v>
      </c>
    </row>
    <row r="131" spans="7:40" x14ac:dyDescent="0.25">
      <c r="G131" s="31" t="s">
        <v>14</v>
      </c>
      <c r="H131" s="12">
        <v>42.750894312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>
        <v>104.52248406817901</v>
      </c>
      <c r="V131" s="12"/>
      <c r="W131" s="12"/>
      <c r="X131" s="12"/>
      <c r="Y131" s="12">
        <v>5.7973242613523714</v>
      </c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>
        <v>2.4324643648612803</v>
      </c>
      <c r="AK131" s="12"/>
      <c r="AL131" s="12"/>
      <c r="AM131" s="12">
        <v>91.561979515392011</v>
      </c>
      <c r="AN131" s="12">
        <v>247.06514652178467</v>
      </c>
    </row>
    <row r="132" spans="7:40" x14ac:dyDescent="0.25">
      <c r="G132" s="31" t="s">
        <v>3</v>
      </c>
      <c r="H132" s="12"/>
      <c r="I132" s="12">
        <v>17.541109468290692</v>
      </c>
      <c r="J132" s="12"/>
      <c r="K132" s="12"/>
      <c r="L132" s="12">
        <v>3.3780487804878052</v>
      </c>
      <c r="M132" s="12">
        <v>27.030756878346221</v>
      </c>
      <c r="N132" s="12"/>
      <c r="O132" s="12"/>
      <c r="P132" s="12"/>
      <c r="Q132" s="12">
        <v>2.2307620092207023</v>
      </c>
      <c r="R132" s="12"/>
      <c r="S132" s="12"/>
      <c r="T132" s="12"/>
      <c r="U132" s="12"/>
      <c r="V132" s="12">
        <v>3.8117974791790608</v>
      </c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>
        <v>0.39969194775497141</v>
      </c>
      <c r="AH132" s="12"/>
      <c r="AI132" s="12"/>
      <c r="AJ132" s="12"/>
      <c r="AK132" s="12">
        <v>174.82865810216802</v>
      </c>
      <c r="AL132" s="12"/>
      <c r="AM132" s="12"/>
      <c r="AN132" s="12">
        <v>229.22082466544748</v>
      </c>
    </row>
    <row r="133" spans="7:40" x14ac:dyDescent="0.25">
      <c r="G133" s="31" t="s">
        <v>197</v>
      </c>
      <c r="H133" s="12"/>
      <c r="I133" s="12"/>
      <c r="J133" s="12"/>
      <c r="K133" s="12">
        <v>7.491294379939446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>
        <v>42.182959206567141</v>
      </c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>
        <v>35.963160742540801</v>
      </c>
      <c r="AN133" s="12">
        <v>85.637414329047388</v>
      </c>
    </row>
    <row r="134" spans="7:40" x14ac:dyDescent="0.25">
      <c r="G134" s="6" t="s">
        <v>64</v>
      </c>
      <c r="H134" s="12"/>
      <c r="I134" s="12"/>
      <c r="J134" s="12">
        <v>14.257905505428862</v>
      </c>
      <c r="K134" s="12"/>
      <c r="L134" s="12"/>
      <c r="M134" s="12"/>
      <c r="N134" s="12"/>
      <c r="O134" s="12">
        <v>0.6306777959547889</v>
      </c>
      <c r="P134" s="12"/>
      <c r="Q134" s="12"/>
      <c r="R134" s="12"/>
      <c r="S134" s="12">
        <v>66.761620815919613</v>
      </c>
      <c r="T134" s="12">
        <v>41.135131505800118</v>
      </c>
      <c r="U134" s="12"/>
      <c r="V134" s="12"/>
      <c r="W134" s="12">
        <v>20.827677723820003</v>
      </c>
      <c r="X134" s="12">
        <v>18.310284402747076</v>
      </c>
      <c r="Y134" s="12"/>
      <c r="Z134" s="12">
        <v>2.0614576912000002</v>
      </c>
      <c r="AA134" s="12">
        <v>76.159765367999995</v>
      </c>
      <c r="AB134" s="12">
        <v>18.181315353599999</v>
      </c>
      <c r="AC134" s="12">
        <v>7.3223893707161052</v>
      </c>
      <c r="AD134" s="12">
        <v>220.12324615019998</v>
      </c>
      <c r="AE134" s="12">
        <v>47.615271999999997</v>
      </c>
      <c r="AF134" s="12"/>
      <c r="AG134" s="12"/>
      <c r="AH134" s="12"/>
      <c r="AI134" s="12">
        <v>96.984454631707322</v>
      </c>
      <c r="AJ134" s="12"/>
      <c r="AK134" s="12"/>
      <c r="AL134" s="12"/>
      <c r="AM134" s="12"/>
      <c r="AN134" s="12">
        <v>630.37119831509392</v>
      </c>
    </row>
    <row r="135" spans="7:40" x14ac:dyDescent="0.25">
      <c r="G135" s="31" t="s">
        <v>1</v>
      </c>
      <c r="H135" s="12"/>
      <c r="I135" s="12"/>
      <c r="J135" s="12"/>
      <c r="K135" s="12"/>
      <c r="L135" s="12"/>
      <c r="M135" s="12"/>
      <c r="N135" s="12"/>
      <c r="O135" s="12">
        <v>0.6306777959547889</v>
      </c>
      <c r="P135" s="12"/>
      <c r="Q135" s="12"/>
      <c r="R135" s="12"/>
      <c r="S135" s="12"/>
      <c r="T135" s="12"/>
      <c r="U135" s="12"/>
      <c r="V135" s="12"/>
      <c r="W135" s="12">
        <v>20.827677723820003</v>
      </c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>
        <v>21.458355519774791</v>
      </c>
    </row>
    <row r="136" spans="7:40" x14ac:dyDescent="0.25">
      <c r="G136" s="31" t="s">
        <v>14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>
        <v>96.984454631707322</v>
      </c>
      <c r="AJ136" s="12"/>
      <c r="AK136" s="12"/>
      <c r="AL136" s="12"/>
      <c r="AM136" s="12"/>
      <c r="AN136" s="12">
        <v>96.984454631707322</v>
      </c>
    </row>
    <row r="137" spans="7:40" x14ac:dyDescent="0.25">
      <c r="G137" s="31" t="s">
        <v>65</v>
      </c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>
        <v>2.0614576912000002</v>
      </c>
      <c r="AA137" s="12">
        <v>76.159765367999995</v>
      </c>
      <c r="AB137" s="12">
        <v>18.181315353599999</v>
      </c>
      <c r="AC137" s="12">
        <v>7.3223893707161052</v>
      </c>
      <c r="AD137" s="12">
        <v>220.12324615019998</v>
      </c>
      <c r="AE137" s="12">
        <v>47.615271999999997</v>
      </c>
      <c r="AF137" s="12"/>
      <c r="AG137" s="12"/>
      <c r="AH137" s="12"/>
      <c r="AI137" s="12"/>
      <c r="AJ137" s="12"/>
      <c r="AK137" s="12"/>
      <c r="AL137" s="12"/>
      <c r="AM137" s="12"/>
      <c r="AN137" s="12">
        <v>371.46344593371612</v>
      </c>
    </row>
    <row r="138" spans="7:40" x14ac:dyDescent="0.25">
      <c r="G138" s="31" t="s">
        <v>197</v>
      </c>
      <c r="H138" s="12"/>
      <c r="I138" s="12"/>
      <c r="J138" s="12">
        <v>14.257905505428862</v>
      </c>
      <c r="K138" s="12"/>
      <c r="L138" s="12"/>
      <c r="M138" s="12"/>
      <c r="N138" s="12"/>
      <c r="O138" s="12"/>
      <c r="P138" s="12"/>
      <c r="Q138" s="12"/>
      <c r="R138" s="12"/>
      <c r="S138" s="12">
        <v>66.761620815919613</v>
      </c>
      <c r="T138" s="12">
        <v>41.135131505800118</v>
      </c>
      <c r="U138" s="12"/>
      <c r="V138" s="12"/>
      <c r="W138" s="12"/>
      <c r="X138" s="12">
        <v>18.310284402747076</v>
      </c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>
        <v>140.46494222989568</v>
      </c>
    </row>
    <row r="139" spans="7:40" x14ac:dyDescent="0.25">
      <c r="G139" s="6" t="s">
        <v>2</v>
      </c>
      <c r="H139" s="12"/>
      <c r="I139" s="12"/>
      <c r="J139" s="12"/>
      <c r="K139" s="12"/>
      <c r="L139" s="12"/>
      <c r="M139" s="12"/>
      <c r="N139" s="12">
        <v>207.72031000000001</v>
      </c>
      <c r="O139" s="12"/>
      <c r="P139" s="12">
        <v>17.280441851487662</v>
      </c>
      <c r="Q139" s="12"/>
      <c r="R139" s="12">
        <v>6.0456960000000004</v>
      </c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>
        <v>894.82172070196305</v>
      </c>
      <c r="AG139" s="12"/>
      <c r="AH139" s="12">
        <v>757.67775273333336</v>
      </c>
      <c r="AI139" s="12"/>
      <c r="AJ139" s="12"/>
      <c r="AK139" s="12"/>
      <c r="AL139" s="12">
        <v>49.881023200475916</v>
      </c>
      <c r="AM139" s="12"/>
      <c r="AN139" s="12">
        <v>1933.42694448726</v>
      </c>
    </row>
    <row r="140" spans="7:40" x14ac:dyDescent="0.25">
      <c r="G140" s="31" t="s">
        <v>11</v>
      </c>
      <c r="H140" s="12"/>
      <c r="I140" s="12"/>
      <c r="J140" s="12"/>
      <c r="K140" s="12"/>
      <c r="L140" s="12"/>
      <c r="M140" s="12"/>
      <c r="N140" s="12">
        <v>207.72031000000001</v>
      </c>
      <c r="O140" s="12"/>
      <c r="P140" s="12">
        <v>17.280441851487662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>
        <v>894.82172070196305</v>
      </c>
      <c r="AG140" s="12"/>
      <c r="AH140" s="12">
        <v>757.67775273333336</v>
      </c>
      <c r="AI140" s="12"/>
      <c r="AJ140" s="12"/>
      <c r="AK140" s="12"/>
      <c r="AL140" s="12">
        <v>49.881023200475916</v>
      </c>
      <c r="AM140" s="12"/>
      <c r="AN140" s="12">
        <v>1927.3812484872601</v>
      </c>
    </row>
    <row r="141" spans="7:40" x14ac:dyDescent="0.25">
      <c r="G141" s="31" t="s">
        <v>6</v>
      </c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>
        <v>6.0456960000000004</v>
      </c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>
        <v>6.0456960000000004</v>
      </c>
    </row>
    <row r="142" spans="7:40" x14ac:dyDescent="0.25">
      <c r="G142" s="6" t="s">
        <v>59</v>
      </c>
      <c r="H142" s="12">
        <v>42.750894312</v>
      </c>
      <c r="I142" s="12">
        <v>17.541109468290692</v>
      </c>
      <c r="J142" s="12">
        <v>14.257905505428862</v>
      </c>
      <c r="K142" s="12">
        <v>7.491294379939446</v>
      </c>
      <c r="L142" s="12">
        <v>3.3780487804878052</v>
      </c>
      <c r="M142" s="12">
        <v>27.030756878346221</v>
      </c>
      <c r="N142" s="12">
        <v>207.72031000000001</v>
      </c>
      <c r="O142" s="12">
        <v>0.6306777959547889</v>
      </c>
      <c r="P142" s="12">
        <v>17.280441851487662</v>
      </c>
      <c r="Q142" s="12">
        <v>2.2307620092207023</v>
      </c>
      <c r="R142" s="12">
        <v>6.0456960000000004</v>
      </c>
      <c r="S142" s="12">
        <v>66.761620815919613</v>
      </c>
      <c r="T142" s="12">
        <v>41.135131505800118</v>
      </c>
      <c r="U142" s="12">
        <v>104.52248406817901</v>
      </c>
      <c r="V142" s="12">
        <v>3.8117974791790608</v>
      </c>
      <c r="W142" s="12">
        <v>20.827677723820003</v>
      </c>
      <c r="X142" s="12">
        <v>60.49324360931422</v>
      </c>
      <c r="Y142" s="12">
        <v>5.7973242613523714</v>
      </c>
      <c r="Z142" s="12">
        <v>2.0614576912000002</v>
      </c>
      <c r="AA142" s="12">
        <v>76.159765367999995</v>
      </c>
      <c r="AB142" s="12">
        <v>18.181315353599999</v>
      </c>
      <c r="AC142" s="12">
        <v>7.3223893707161052</v>
      </c>
      <c r="AD142" s="12">
        <v>220.12324615019998</v>
      </c>
      <c r="AE142" s="12">
        <v>47.615271999999997</v>
      </c>
      <c r="AF142" s="12">
        <v>894.82172070196305</v>
      </c>
      <c r="AG142" s="12">
        <v>0.39969194775497141</v>
      </c>
      <c r="AH142" s="12">
        <v>757.67775273333336</v>
      </c>
      <c r="AI142" s="12">
        <v>96.984454631707322</v>
      </c>
      <c r="AJ142" s="12">
        <v>2.4324643648612803</v>
      </c>
      <c r="AK142" s="12">
        <v>174.82865810216802</v>
      </c>
      <c r="AL142" s="12">
        <v>49.881023200475916</v>
      </c>
      <c r="AM142" s="12">
        <v>127.5251402579328</v>
      </c>
      <c r="AN142" s="12">
        <v>3125.7215283186338</v>
      </c>
    </row>
    <row r="148" spans="1:40" ht="21" x14ac:dyDescent="0.35">
      <c r="A148" s="36" t="s">
        <v>181</v>
      </c>
      <c r="G148" t="str">
        <f>'Custom quantities input'!AC13</f>
        <v>Mass [kg/m2]</v>
      </c>
    </row>
    <row r="149" spans="1:40" x14ac:dyDescent="0.25">
      <c r="G149" t="str">
        <f>G126</f>
        <v>Category / subcategory</v>
      </c>
    </row>
    <row r="151" spans="1:40" x14ac:dyDescent="0.25">
      <c r="G151" s="4" t="s">
        <v>183</v>
      </c>
      <c r="H151" s="4" t="s">
        <v>136</v>
      </c>
    </row>
    <row r="152" spans="1:40" x14ac:dyDescent="0.25">
      <c r="G152" s="4" t="s">
        <v>135</v>
      </c>
      <c r="H152" s="11" t="s">
        <v>71</v>
      </c>
      <c r="I152" s="11" t="s">
        <v>60</v>
      </c>
      <c r="J152" s="11" t="s">
        <v>248</v>
      </c>
      <c r="K152" s="11" t="s">
        <v>74</v>
      </c>
      <c r="L152" s="11" t="s">
        <v>246</v>
      </c>
      <c r="M152" s="11" t="s">
        <v>101</v>
      </c>
      <c r="N152" s="11" t="s">
        <v>10</v>
      </c>
      <c r="O152" s="11" t="s">
        <v>100</v>
      </c>
      <c r="P152" s="11" t="s">
        <v>240</v>
      </c>
      <c r="Q152" s="11" t="s">
        <v>245</v>
      </c>
      <c r="R152" s="11" t="s">
        <v>9</v>
      </c>
      <c r="S152" s="11" t="s">
        <v>30</v>
      </c>
      <c r="T152" s="11" t="s">
        <v>72</v>
      </c>
      <c r="U152" s="11" t="s">
        <v>121</v>
      </c>
      <c r="V152" s="11" t="s">
        <v>116</v>
      </c>
      <c r="W152" s="11" t="s">
        <v>247</v>
      </c>
      <c r="X152" s="11" t="s">
        <v>8</v>
      </c>
      <c r="Y152" s="11" t="s">
        <v>73</v>
      </c>
      <c r="Z152" s="11" t="s">
        <v>184</v>
      </c>
      <c r="AA152" s="11" t="s">
        <v>195</v>
      </c>
      <c r="AB152" s="11" t="s">
        <v>120</v>
      </c>
      <c r="AC152" s="11" t="s">
        <v>117</v>
      </c>
      <c r="AD152" s="11" t="s">
        <v>63</v>
      </c>
      <c r="AE152" s="11" t="s">
        <v>62</v>
      </c>
      <c r="AF152" s="11" t="s">
        <v>5</v>
      </c>
      <c r="AG152" s="11" t="s">
        <v>66</v>
      </c>
      <c r="AH152" s="11" t="s">
        <v>13</v>
      </c>
      <c r="AI152" s="11" t="s">
        <v>43</v>
      </c>
      <c r="AJ152" s="11" t="s">
        <v>75</v>
      </c>
      <c r="AK152" s="11" t="s">
        <v>61</v>
      </c>
      <c r="AL152" s="11" t="s">
        <v>7</v>
      </c>
      <c r="AM152" s="11" t="s">
        <v>15</v>
      </c>
      <c r="AN152" s="11" t="s">
        <v>59</v>
      </c>
    </row>
    <row r="153" spans="1:40" x14ac:dyDescent="0.25">
      <c r="G153" s="6" t="s">
        <v>4</v>
      </c>
      <c r="H153" s="12">
        <v>1.9230750000000001</v>
      </c>
      <c r="I153" s="12">
        <v>1.4870334091183208</v>
      </c>
      <c r="J153" s="12"/>
      <c r="K153" s="12">
        <v>0.19818239100368909</v>
      </c>
      <c r="L153" s="12">
        <v>0.16682926829268294</v>
      </c>
      <c r="M153" s="12">
        <v>2.7293155010004875</v>
      </c>
      <c r="N153" s="12"/>
      <c r="O153" s="12"/>
      <c r="P153" s="12"/>
      <c r="Q153" s="12">
        <v>2.8405617935752536E-2</v>
      </c>
      <c r="R153" s="12"/>
      <c r="S153" s="12"/>
      <c r="T153" s="12"/>
      <c r="U153" s="12">
        <v>4.4712906763722424</v>
      </c>
      <c r="V153" s="12">
        <v>6.7227468768590135E-2</v>
      </c>
      <c r="W153" s="12"/>
      <c r="X153" s="12">
        <v>1.845592596311332</v>
      </c>
      <c r="Y153" s="12">
        <v>0.65290253817172328</v>
      </c>
      <c r="Z153" s="12"/>
      <c r="AA153" s="12"/>
      <c r="AB153" s="12"/>
      <c r="AC153" s="12"/>
      <c r="AD153" s="12"/>
      <c r="AE153" s="12"/>
      <c r="AF153" s="12"/>
      <c r="AG153" s="12">
        <v>5.5667402194285717E-2</v>
      </c>
      <c r="AH153" s="12"/>
      <c r="AI153" s="12"/>
      <c r="AJ153" s="12">
        <v>6.4350909123314287E-2</v>
      </c>
      <c r="AK153" s="12">
        <v>1.0995513088186666</v>
      </c>
      <c r="AL153" s="12"/>
      <c r="AM153" s="12">
        <v>5.2479481587626662</v>
      </c>
      <c r="AN153" s="12">
        <v>20.037372245873755</v>
      </c>
    </row>
    <row r="154" spans="1:40" x14ac:dyDescent="0.25">
      <c r="G154" s="31" t="s">
        <v>14</v>
      </c>
      <c r="H154" s="12">
        <v>1.9230750000000001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>
        <v>4.4712906763722424</v>
      </c>
      <c r="V154" s="12"/>
      <c r="W154" s="12"/>
      <c r="X154" s="12"/>
      <c r="Y154" s="12">
        <v>0.65290253817172328</v>
      </c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>
        <v>6.4350909123314287E-2</v>
      </c>
      <c r="AK154" s="12"/>
      <c r="AL154" s="12"/>
      <c r="AM154" s="12">
        <v>3.767982696106666</v>
      </c>
      <c r="AN154" s="12">
        <v>10.879601819773946</v>
      </c>
    </row>
    <row r="155" spans="1:40" x14ac:dyDescent="0.25">
      <c r="G155" s="31" t="s">
        <v>3</v>
      </c>
      <c r="H155" s="12"/>
      <c r="I155" s="12">
        <v>1.4870334091183208</v>
      </c>
      <c r="J155" s="12"/>
      <c r="K155" s="12"/>
      <c r="L155" s="12">
        <v>0.16682926829268294</v>
      </c>
      <c r="M155" s="12">
        <v>2.7293155010004875</v>
      </c>
      <c r="N155" s="12"/>
      <c r="O155" s="12"/>
      <c r="P155" s="12"/>
      <c r="Q155" s="12">
        <v>2.8405617935752536E-2</v>
      </c>
      <c r="R155" s="12"/>
      <c r="S155" s="12"/>
      <c r="T155" s="12"/>
      <c r="U155" s="12"/>
      <c r="V155" s="12">
        <v>6.7227468768590135E-2</v>
      </c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>
        <v>5.5667402194285717E-2</v>
      </c>
      <c r="AH155" s="12"/>
      <c r="AI155" s="12"/>
      <c r="AJ155" s="12"/>
      <c r="AK155" s="12">
        <v>1.0995513088186666</v>
      </c>
      <c r="AL155" s="12"/>
      <c r="AM155" s="12"/>
      <c r="AN155" s="12">
        <v>5.6340299761287858</v>
      </c>
    </row>
    <row r="156" spans="1:40" x14ac:dyDescent="0.25">
      <c r="G156" s="31" t="s">
        <v>197</v>
      </c>
      <c r="H156" s="12"/>
      <c r="I156" s="12"/>
      <c r="J156" s="12"/>
      <c r="K156" s="12">
        <v>0.19818239100368909</v>
      </c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>
        <v>1.845592596311332</v>
      </c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>
        <v>1.4799654626560002</v>
      </c>
      <c r="AN156" s="12">
        <v>3.5237404499710214</v>
      </c>
    </row>
    <row r="157" spans="1:40" x14ac:dyDescent="0.25">
      <c r="G157" s="6" t="s">
        <v>64</v>
      </c>
      <c r="H157" s="12"/>
      <c r="I157" s="12"/>
      <c r="J157" s="12">
        <v>0.20683714758130081</v>
      </c>
      <c r="K157" s="12"/>
      <c r="L157" s="12"/>
      <c r="M157" s="12"/>
      <c r="N157" s="12"/>
      <c r="O157" s="12">
        <v>4.0641761363636363E-2</v>
      </c>
      <c r="P157" s="12"/>
      <c r="Q157" s="12"/>
      <c r="R157" s="12"/>
      <c r="S157" s="12">
        <v>5.7777363874035084</v>
      </c>
      <c r="T157" s="12">
        <v>2.3118484254164193</v>
      </c>
      <c r="U157" s="12"/>
      <c r="V157" s="12"/>
      <c r="W157" s="12">
        <v>0.62532218769166681</v>
      </c>
      <c r="X157" s="12">
        <v>0.8011131975018918</v>
      </c>
      <c r="Y157" s="12"/>
      <c r="Z157" s="12">
        <v>3.4440513680000007E-2</v>
      </c>
      <c r="AA157" s="12">
        <v>0.8216766378</v>
      </c>
      <c r="AB157" s="12">
        <v>0.31970687364</v>
      </c>
      <c r="AC157" s="12">
        <v>7.210380783011236E-2</v>
      </c>
      <c r="AD157" s="12">
        <v>2.6739694487899999</v>
      </c>
      <c r="AE157" s="12">
        <v>0.45370752212799997</v>
      </c>
      <c r="AF157" s="12"/>
      <c r="AG157" s="12"/>
      <c r="AH157" s="12"/>
      <c r="AI157" s="12">
        <v>3.1892290243902441</v>
      </c>
      <c r="AJ157" s="12"/>
      <c r="AK157" s="12"/>
      <c r="AL157" s="12"/>
      <c r="AM157" s="12"/>
      <c r="AN157" s="12">
        <v>17.328332935216778</v>
      </c>
    </row>
    <row r="158" spans="1:40" x14ac:dyDescent="0.25">
      <c r="G158" s="31" t="s">
        <v>1</v>
      </c>
      <c r="H158" s="12"/>
      <c r="I158" s="12"/>
      <c r="J158" s="12"/>
      <c r="K158" s="12"/>
      <c r="L158" s="12"/>
      <c r="M158" s="12"/>
      <c r="N158" s="12"/>
      <c r="O158" s="12">
        <v>4.0641761363636363E-2</v>
      </c>
      <c r="P158" s="12"/>
      <c r="Q158" s="12"/>
      <c r="R158" s="12"/>
      <c r="S158" s="12"/>
      <c r="T158" s="12"/>
      <c r="U158" s="12"/>
      <c r="V158" s="12"/>
      <c r="W158" s="12">
        <v>0.62532218769166681</v>
      </c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>
        <v>0.66596394905530321</v>
      </c>
    </row>
    <row r="159" spans="1:40" x14ac:dyDescent="0.25">
      <c r="G159" s="31" t="s">
        <v>14</v>
      </c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>
        <v>3.1892290243902441</v>
      </c>
      <c r="AJ159" s="12"/>
      <c r="AK159" s="12"/>
      <c r="AL159" s="12"/>
      <c r="AM159" s="12"/>
      <c r="AN159" s="12">
        <v>3.1892290243902441</v>
      </c>
    </row>
    <row r="160" spans="1:40" x14ac:dyDescent="0.25">
      <c r="G160" s="31" t="s">
        <v>65</v>
      </c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>
        <v>3.4440513680000007E-2</v>
      </c>
      <c r="AA160" s="12">
        <v>0.8216766378</v>
      </c>
      <c r="AB160" s="12">
        <v>0.31970687364</v>
      </c>
      <c r="AC160" s="12">
        <v>7.210380783011236E-2</v>
      </c>
      <c r="AD160" s="12">
        <v>2.6739694487899999</v>
      </c>
      <c r="AE160" s="12">
        <v>0.45370752212799997</v>
      </c>
      <c r="AF160" s="12"/>
      <c r="AG160" s="12"/>
      <c r="AH160" s="12"/>
      <c r="AI160" s="12"/>
      <c r="AJ160" s="12"/>
      <c r="AK160" s="12"/>
      <c r="AL160" s="12"/>
      <c r="AM160" s="12"/>
      <c r="AN160" s="12">
        <v>4.3756048038681126</v>
      </c>
    </row>
    <row r="161" spans="7:40" x14ac:dyDescent="0.25">
      <c r="G161" s="31" t="s">
        <v>197</v>
      </c>
      <c r="H161" s="12"/>
      <c r="I161" s="12"/>
      <c r="J161" s="12">
        <v>0.20683714758130081</v>
      </c>
      <c r="K161" s="12"/>
      <c r="L161" s="12"/>
      <c r="M161" s="12"/>
      <c r="N161" s="12"/>
      <c r="O161" s="12"/>
      <c r="P161" s="12"/>
      <c r="Q161" s="12"/>
      <c r="R161" s="12"/>
      <c r="S161" s="12">
        <v>5.7777363874035084</v>
      </c>
      <c r="T161" s="12">
        <v>2.3118484254164193</v>
      </c>
      <c r="U161" s="12"/>
      <c r="V161" s="12"/>
      <c r="W161" s="12"/>
      <c r="X161" s="12">
        <v>0.8011131975018918</v>
      </c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>
        <v>9.0975351579031205</v>
      </c>
    </row>
    <row r="162" spans="7:40" x14ac:dyDescent="0.25">
      <c r="G162" s="6" t="s">
        <v>2</v>
      </c>
      <c r="H162" s="12"/>
      <c r="I162" s="12"/>
      <c r="J162" s="12"/>
      <c r="K162" s="12"/>
      <c r="L162" s="12"/>
      <c r="M162" s="12"/>
      <c r="N162" s="12">
        <v>4.1072649999999999</v>
      </c>
      <c r="O162" s="12"/>
      <c r="P162" s="12">
        <v>0.76954387825645376</v>
      </c>
      <c r="Q162" s="12"/>
      <c r="R162" s="12">
        <v>0.19194575744000009</v>
      </c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>
        <v>12.84234876933373</v>
      </c>
      <c r="AG162" s="12"/>
      <c r="AH162" s="12">
        <v>3.8466477999999995</v>
      </c>
      <c r="AI162" s="12"/>
      <c r="AJ162" s="12"/>
      <c r="AK162" s="12"/>
      <c r="AL162" s="12">
        <v>0.80131257452007176</v>
      </c>
      <c r="AM162" s="12"/>
      <c r="AN162" s="12">
        <v>22.559063779550254</v>
      </c>
    </row>
    <row r="163" spans="7:40" x14ac:dyDescent="0.25">
      <c r="G163" s="31" t="s">
        <v>11</v>
      </c>
      <c r="H163" s="12"/>
      <c r="I163" s="12"/>
      <c r="J163" s="12"/>
      <c r="K163" s="12"/>
      <c r="L163" s="12"/>
      <c r="M163" s="12"/>
      <c r="N163" s="12">
        <v>4.1072649999999999</v>
      </c>
      <c r="O163" s="12"/>
      <c r="P163" s="12">
        <v>0.76954387825645376</v>
      </c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>
        <v>12.84234876933373</v>
      </c>
      <c r="AG163" s="12"/>
      <c r="AH163" s="12">
        <v>3.8466477999999995</v>
      </c>
      <c r="AI163" s="12"/>
      <c r="AJ163" s="12"/>
      <c r="AK163" s="12"/>
      <c r="AL163" s="12">
        <v>0.80131257452007176</v>
      </c>
      <c r="AM163" s="12"/>
      <c r="AN163" s="12">
        <v>22.367118022110255</v>
      </c>
    </row>
    <row r="164" spans="7:40" x14ac:dyDescent="0.25">
      <c r="G164" s="31" t="s">
        <v>6</v>
      </c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>
        <v>0.19194575744000009</v>
      </c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>
        <v>0.19194575744000009</v>
      </c>
    </row>
    <row r="165" spans="7:40" x14ac:dyDescent="0.25">
      <c r="G165" s="6" t="s">
        <v>59</v>
      </c>
      <c r="H165" s="12">
        <v>1.9230750000000001</v>
      </c>
      <c r="I165" s="12">
        <v>1.4870334091183208</v>
      </c>
      <c r="J165" s="12">
        <v>0.20683714758130081</v>
      </c>
      <c r="K165" s="12">
        <v>0.19818239100368909</v>
      </c>
      <c r="L165" s="12">
        <v>0.16682926829268294</v>
      </c>
      <c r="M165" s="12">
        <v>2.7293155010004875</v>
      </c>
      <c r="N165" s="12">
        <v>4.1072649999999999</v>
      </c>
      <c r="O165" s="12">
        <v>4.0641761363636363E-2</v>
      </c>
      <c r="P165" s="12">
        <v>0.76954387825645376</v>
      </c>
      <c r="Q165" s="12">
        <v>2.8405617935752536E-2</v>
      </c>
      <c r="R165" s="12">
        <v>0.19194575744000009</v>
      </c>
      <c r="S165" s="12">
        <v>5.7777363874035084</v>
      </c>
      <c r="T165" s="12">
        <v>2.3118484254164193</v>
      </c>
      <c r="U165" s="12">
        <v>4.4712906763722424</v>
      </c>
      <c r="V165" s="12">
        <v>6.7227468768590135E-2</v>
      </c>
      <c r="W165" s="12">
        <v>0.62532218769166681</v>
      </c>
      <c r="X165" s="12">
        <v>2.6467057938132239</v>
      </c>
      <c r="Y165" s="12">
        <v>0.65290253817172328</v>
      </c>
      <c r="Z165" s="12">
        <v>3.4440513680000007E-2</v>
      </c>
      <c r="AA165" s="12">
        <v>0.8216766378</v>
      </c>
      <c r="AB165" s="12">
        <v>0.31970687364</v>
      </c>
      <c r="AC165" s="12">
        <v>7.210380783011236E-2</v>
      </c>
      <c r="AD165" s="12">
        <v>2.6739694487899999</v>
      </c>
      <c r="AE165" s="12">
        <v>0.45370752212799997</v>
      </c>
      <c r="AF165" s="12">
        <v>12.84234876933373</v>
      </c>
      <c r="AG165" s="12">
        <v>5.5667402194285717E-2</v>
      </c>
      <c r="AH165" s="12">
        <v>3.8466477999999995</v>
      </c>
      <c r="AI165" s="12">
        <v>3.1892290243902441</v>
      </c>
      <c r="AJ165" s="12">
        <v>6.4350909123314287E-2</v>
      </c>
      <c r="AK165" s="12">
        <v>1.0995513088186666</v>
      </c>
      <c r="AL165" s="12">
        <v>0.80131257452007176</v>
      </c>
      <c r="AM165" s="12">
        <v>5.2479481587626662</v>
      </c>
      <c r="AN165" s="12">
        <v>59.92476896064079</v>
      </c>
    </row>
  </sheetData>
  <pageMargins left="0.7" right="0.7" top="0.75" bottom="0.75" header="0.3" footer="0.3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J96"/>
  <sheetViews>
    <sheetView tabSelected="1" workbookViewId="0">
      <pane ySplit="4" topLeftCell="A5" activePane="bottomLeft" state="frozen"/>
      <selection pane="bottomLeft" activeCell="C18" sqref="C18"/>
    </sheetView>
  </sheetViews>
  <sheetFormatPr defaultRowHeight="15" x14ac:dyDescent="0.25"/>
  <cols>
    <col min="1" max="1" width="30.140625" customWidth="1"/>
    <col min="2" max="2" width="24.7109375" customWidth="1"/>
    <col min="3" max="3" width="23.85546875" customWidth="1"/>
    <col min="4" max="4" width="34" customWidth="1"/>
    <col min="5" max="5" width="25" customWidth="1"/>
    <col min="6" max="6" width="13.42578125" customWidth="1"/>
    <col min="7" max="7" width="16" customWidth="1"/>
    <col min="8" max="8" width="10.85546875" style="6" customWidth="1"/>
    <col min="9" max="9" width="10.85546875" customWidth="1"/>
  </cols>
  <sheetData>
    <row r="1" spans="1:10" ht="23.25" x14ac:dyDescent="0.35">
      <c r="A1" s="21" t="s">
        <v>200</v>
      </c>
      <c r="J1" s="42"/>
    </row>
    <row r="2" spans="1:10" x14ac:dyDescent="0.25">
      <c r="J2" s="9"/>
    </row>
    <row r="3" spans="1:10" x14ac:dyDescent="0.25">
      <c r="A3" t="s">
        <v>234</v>
      </c>
    </row>
    <row r="4" spans="1:10" s="2" customFormat="1" x14ac:dyDescent="0.25">
      <c r="A4" s="2" t="s">
        <v>45</v>
      </c>
      <c r="B4" s="2" t="s">
        <v>32</v>
      </c>
      <c r="C4" s="2" t="s">
        <v>258</v>
      </c>
      <c r="D4" s="2" t="s">
        <v>76</v>
      </c>
      <c r="E4" s="2" t="s">
        <v>259</v>
      </c>
      <c r="F4" s="2" t="s">
        <v>33</v>
      </c>
      <c r="G4" s="2" t="s">
        <v>34</v>
      </c>
      <c r="H4" s="10" t="s">
        <v>260</v>
      </c>
      <c r="I4" s="2" t="s">
        <v>21</v>
      </c>
    </row>
    <row r="5" spans="1:10" x14ac:dyDescent="0.25">
      <c r="C5" s="11"/>
      <c r="D5" s="11"/>
      <c r="E5" s="11"/>
      <c r="F5" s="11"/>
      <c r="G5" s="11"/>
      <c r="I5" s="11"/>
    </row>
    <row r="6" spans="1:10" x14ac:dyDescent="0.25">
      <c r="A6" t="s">
        <v>15</v>
      </c>
      <c r="B6" t="s">
        <v>35</v>
      </c>
      <c r="C6" s="11" t="s">
        <v>81</v>
      </c>
      <c r="D6" s="11" t="s">
        <v>19</v>
      </c>
      <c r="E6" s="11" t="s">
        <v>205</v>
      </c>
      <c r="F6" s="11" t="s">
        <v>39</v>
      </c>
      <c r="G6" s="11" t="s">
        <v>37</v>
      </c>
      <c r="H6" s="6">
        <v>2015</v>
      </c>
      <c r="I6" s="11" t="s">
        <v>206</v>
      </c>
    </row>
    <row r="7" spans="1:10" x14ac:dyDescent="0.25">
      <c r="A7" s="11"/>
      <c r="C7" s="11"/>
      <c r="D7" s="11"/>
      <c r="E7" s="11"/>
      <c r="F7" s="11"/>
      <c r="G7" s="11"/>
      <c r="I7" s="11"/>
    </row>
    <row r="8" spans="1:10" x14ac:dyDescent="0.25">
      <c r="A8" s="11" t="s">
        <v>7</v>
      </c>
      <c r="B8" t="s">
        <v>36</v>
      </c>
      <c r="C8" s="11" t="s">
        <v>82</v>
      </c>
      <c r="D8" s="11" t="s">
        <v>27</v>
      </c>
      <c r="E8" s="11" t="s">
        <v>24</v>
      </c>
      <c r="F8" s="11" t="s">
        <v>39</v>
      </c>
      <c r="G8" s="11" t="s">
        <v>37</v>
      </c>
      <c r="H8" s="6">
        <v>2016</v>
      </c>
      <c r="I8" s="11" t="s">
        <v>26</v>
      </c>
    </row>
    <row r="9" spans="1:10" x14ac:dyDescent="0.25">
      <c r="C9" s="11"/>
      <c r="D9" s="11"/>
      <c r="E9" s="11"/>
      <c r="F9" s="11"/>
      <c r="G9" s="11"/>
      <c r="I9" s="11"/>
    </row>
    <row r="10" spans="1:10" x14ac:dyDescent="0.25">
      <c r="A10" t="s">
        <v>61</v>
      </c>
      <c r="B10" s="8" t="s">
        <v>35</v>
      </c>
      <c r="C10" s="11" t="s">
        <v>81</v>
      </c>
      <c r="D10" s="11" t="s">
        <v>17</v>
      </c>
      <c r="E10" s="11" t="s">
        <v>205</v>
      </c>
      <c r="F10" s="11" t="s">
        <v>39</v>
      </c>
      <c r="G10" s="11" t="s">
        <v>37</v>
      </c>
      <c r="H10" s="6">
        <v>2015</v>
      </c>
      <c r="I10" s="11" t="s">
        <v>206</v>
      </c>
    </row>
    <row r="11" spans="1:10" x14ac:dyDescent="0.25">
      <c r="A11" s="11"/>
      <c r="C11" s="11"/>
      <c r="D11" s="11"/>
      <c r="E11" s="11"/>
      <c r="F11" s="11"/>
      <c r="G11" s="11"/>
      <c r="I11" s="11"/>
    </row>
    <row r="12" spans="1:10" x14ac:dyDescent="0.25">
      <c r="A12" s="11" t="s">
        <v>75</v>
      </c>
      <c r="B12" t="s">
        <v>35</v>
      </c>
      <c r="C12" s="11" t="s">
        <v>81</v>
      </c>
      <c r="D12" s="11" t="s">
        <v>52</v>
      </c>
      <c r="E12" s="11" t="s">
        <v>205</v>
      </c>
      <c r="F12" s="11" t="s">
        <v>39</v>
      </c>
      <c r="G12" s="11" t="s">
        <v>37</v>
      </c>
      <c r="H12" s="6">
        <v>2015</v>
      </c>
      <c r="I12" s="11" t="s">
        <v>206</v>
      </c>
    </row>
    <row r="13" spans="1:10" x14ac:dyDescent="0.25">
      <c r="C13" s="11"/>
      <c r="D13" s="11"/>
      <c r="E13" s="11"/>
      <c r="F13" s="11"/>
      <c r="G13" s="11"/>
      <c r="I13" s="11"/>
    </row>
    <row r="14" spans="1:10" x14ac:dyDescent="0.25">
      <c r="A14" t="s">
        <v>43</v>
      </c>
      <c r="B14" t="s">
        <v>36</v>
      </c>
      <c r="C14" s="11" t="s">
        <v>83</v>
      </c>
      <c r="D14" s="11" t="s">
        <v>87</v>
      </c>
      <c r="E14" s="11" t="s">
        <v>24</v>
      </c>
      <c r="F14" s="11" t="s">
        <v>39</v>
      </c>
      <c r="G14" s="11" t="s">
        <v>37</v>
      </c>
      <c r="H14" s="6">
        <v>2014</v>
      </c>
      <c r="I14" s="11" t="s">
        <v>22</v>
      </c>
    </row>
    <row r="15" spans="1:10" x14ac:dyDescent="0.25">
      <c r="C15" s="11"/>
      <c r="D15" s="11"/>
      <c r="E15" s="11"/>
      <c r="F15" s="11"/>
      <c r="G15" s="11"/>
      <c r="I15" s="11"/>
    </row>
    <row r="16" spans="1:10" x14ac:dyDescent="0.25">
      <c r="A16" t="s">
        <v>13</v>
      </c>
      <c r="B16" s="8" t="s">
        <v>77</v>
      </c>
      <c r="C16" s="11"/>
      <c r="D16" s="11"/>
      <c r="E16" s="11" t="s">
        <v>261</v>
      </c>
      <c r="F16" s="11" t="s">
        <v>261</v>
      </c>
      <c r="G16" s="11" t="s">
        <v>261</v>
      </c>
      <c r="H16" s="6" t="s">
        <v>261</v>
      </c>
      <c r="I16" s="11" t="s">
        <v>261</v>
      </c>
    </row>
    <row r="17" spans="1:9" x14ac:dyDescent="0.25">
      <c r="B17" t="s">
        <v>36</v>
      </c>
      <c r="C17" s="11" t="s">
        <v>84</v>
      </c>
      <c r="D17" s="11" t="s">
        <v>88</v>
      </c>
      <c r="E17" s="11" t="s">
        <v>24</v>
      </c>
      <c r="F17" s="11" t="s">
        <v>39</v>
      </c>
      <c r="G17" s="11" t="s">
        <v>37</v>
      </c>
      <c r="H17" s="6">
        <v>2016</v>
      </c>
      <c r="I17" s="11" t="s">
        <v>53</v>
      </c>
    </row>
    <row r="18" spans="1:9" x14ac:dyDescent="0.25">
      <c r="B18" t="s">
        <v>36</v>
      </c>
      <c r="C18" s="11" t="s">
        <v>84</v>
      </c>
      <c r="D18" s="11" t="s">
        <v>105</v>
      </c>
      <c r="E18" s="11" t="s">
        <v>24</v>
      </c>
      <c r="F18" s="11" t="s">
        <v>39</v>
      </c>
      <c r="G18" s="11" t="s">
        <v>37</v>
      </c>
      <c r="H18" s="6">
        <v>2014</v>
      </c>
      <c r="I18" s="11" t="s">
        <v>106</v>
      </c>
    </row>
    <row r="19" spans="1:9" x14ac:dyDescent="0.25">
      <c r="B19" s="8" t="s">
        <v>36</v>
      </c>
      <c r="C19" s="11" t="s">
        <v>84</v>
      </c>
      <c r="D19" s="11" t="s">
        <v>107</v>
      </c>
      <c r="E19" s="11" t="s">
        <v>24</v>
      </c>
      <c r="F19" s="11" t="s">
        <v>39</v>
      </c>
      <c r="G19" s="11" t="s">
        <v>37</v>
      </c>
      <c r="H19" s="6">
        <v>2014</v>
      </c>
      <c r="I19" s="11" t="s">
        <v>108</v>
      </c>
    </row>
    <row r="20" spans="1:9" x14ac:dyDescent="0.25">
      <c r="C20" s="11"/>
      <c r="D20" s="11"/>
      <c r="E20" s="11"/>
      <c r="F20" s="11"/>
      <c r="G20" s="11"/>
      <c r="I20" s="11"/>
    </row>
    <row r="21" spans="1:9" x14ac:dyDescent="0.25">
      <c r="A21" t="s">
        <v>66</v>
      </c>
      <c r="B21" t="s">
        <v>35</v>
      </c>
      <c r="C21" s="11" t="s">
        <v>81</v>
      </c>
      <c r="D21" s="11" t="s">
        <v>20</v>
      </c>
      <c r="E21" s="11" t="s">
        <v>205</v>
      </c>
      <c r="F21" s="11" t="s">
        <v>39</v>
      </c>
      <c r="G21" s="11" t="s">
        <v>37</v>
      </c>
      <c r="H21" s="6">
        <v>2015</v>
      </c>
      <c r="I21" s="11" t="s">
        <v>206</v>
      </c>
    </row>
    <row r="22" spans="1:9" x14ac:dyDescent="0.25">
      <c r="C22" s="11"/>
      <c r="D22" s="11"/>
      <c r="E22" s="11"/>
      <c r="F22" s="11"/>
      <c r="G22" s="11"/>
      <c r="I22" s="11"/>
    </row>
    <row r="23" spans="1:9" x14ac:dyDescent="0.25">
      <c r="A23" t="s">
        <v>5</v>
      </c>
      <c r="B23" s="8" t="s">
        <v>36</v>
      </c>
      <c r="C23" s="11" t="s">
        <v>82</v>
      </c>
      <c r="D23" s="11" t="s">
        <v>23</v>
      </c>
      <c r="E23" s="11" t="s">
        <v>24</v>
      </c>
      <c r="F23" s="11" t="s">
        <v>39</v>
      </c>
      <c r="G23" s="11" t="s">
        <v>37</v>
      </c>
      <c r="H23" s="6">
        <v>2016</v>
      </c>
      <c r="I23" s="11" t="s">
        <v>25</v>
      </c>
    </row>
    <row r="24" spans="1:9" x14ac:dyDescent="0.25">
      <c r="C24" s="11"/>
      <c r="D24" s="11"/>
      <c r="E24" s="11"/>
      <c r="F24" s="11"/>
      <c r="G24" s="11"/>
      <c r="I24" s="11"/>
    </row>
    <row r="25" spans="1:9" x14ac:dyDescent="0.25">
      <c r="A25" t="s">
        <v>62</v>
      </c>
      <c r="B25" t="s">
        <v>98</v>
      </c>
      <c r="C25" s="11" t="s">
        <v>261</v>
      </c>
      <c r="D25" s="11"/>
      <c r="E25" s="11" t="s">
        <v>261</v>
      </c>
      <c r="F25" s="11" t="s">
        <v>261</v>
      </c>
      <c r="G25" s="11" t="s">
        <v>261</v>
      </c>
      <c r="H25" s="6" t="s">
        <v>261</v>
      </c>
      <c r="I25" s="11" t="s">
        <v>261</v>
      </c>
    </row>
    <row r="26" spans="1:9" x14ac:dyDescent="0.25">
      <c r="B26" t="s">
        <v>36</v>
      </c>
      <c r="C26" s="11" t="s">
        <v>85</v>
      </c>
      <c r="D26" s="11" t="s">
        <v>86</v>
      </c>
      <c r="E26" s="11" t="s">
        <v>24</v>
      </c>
      <c r="F26" s="11" t="s">
        <v>39</v>
      </c>
      <c r="G26" s="11" t="s">
        <v>37</v>
      </c>
      <c r="H26" s="6">
        <v>2016</v>
      </c>
      <c r="I26" s="11" t="s">
        <v>42</v>
      </c>
    </row>
    <row r="27" spans="1:9" x14ac:dyDescent="0.25">
      <c r="B27" s="8" t="s">
        <v>36</v>
      </c>
      <c r="C27" s="11" t="s">
        <v>189</v>
      </c>
      <c r="D27" s="11" t="s">
        <v>190</v>
      </c>
      <c r="E27" s="11" t="s">
        <v>24</v>
      </c>
      <c r="F27" s="11" t="s">
        <v>39</v>
      </c>
      <c r="G27" s="11" t="s">
        <v>37</v>
      </c>
      <c r="H27" s="6">
        <v>2017</v>
      </c>
      <c r="I27" s="11" t="s">
        <v>188</v>
      </c>
    </row>
    <row r="28" spans="1:9" x14ac:dyDescent="0.25">
      <c r="C28" s="11"/>
      <c r="D28" s="11"/>
      <c r="E28" s="11"/>
      <c r="F28" s="11"/>
      <c r="G28" s="11"/>
      <c r="I28" s="11"/>
    </row>
    <row r="29" spans="1:9" x14ac:dyDescent="0.25">
      <c r="A29" t="s">
        <v>63</v>
      </c>
      <c r="B29" t="s">
        <v>98</v>
      </c>
      <c r="C29" s="11" t="s">
        <v>261</v>
      </c>
      <c r="D29" s="11"/>
      <c r="E29" s="11" t="s">
        <v>261</v>
      </c>
      <c r="F29" s="11" t="s">
        <v>261</v>
      </c>
      <c r="G29" s="11" t="s">
        <v>261</v>
      </c>
      <c r="H29" s="6" t="s">
        <v>261</v>
      </c>
      <c r="I29" s="11" t="s">
        <v>261</v>
      </c>
    </row>
    <row r="30" spans="1:9" x14ac:dyDescent="0.25">
      <c r="B30" s="8" t="s">
        <v>36</v>
      </c>
      <c r="C30" s="11" t="s">
        <v>85</v>
      </c>
      <c r="D30" s="11" t="s">
        <v>86</v>
      </c>
      <c r="E30" s="11" t="s">
        <v>24</v>
      </c>
      <c r="F30" s="11" t="s">
        <v>39</v>
      </c>
      <c r="G30" s="11" t="s">
        <v>37</v>
      </c>
      <c r="H30" s="6">
        <v>2016</v>
      </c>
      <c r="I30" s="11" t="s">
        <v>42</v>
      </c>
    </row>
    <row r="31" spans="1:9" x14ac:dyDescent="0.25">
      <c r="B31" t="s">
        <v>35</v>
      </c>
      <c r="C31" s="11" t="s">
        <v>81</v>
      </c>
      <c r="D31" s="11" t="s">
        <v>41</v>
      </c>
      <c r="E31" s="11" t="s">
        <v>205</v>
      </c>
      <c r="F31" s="11" t="s">
        <v>39</v>
      </c>
      <c r="G31" s="11" t="s">
        <v>37</v>
      </c>
      <c r="H31" s="6">
        <v>2015</v>
      </c>
      <c r="I31" s="11" t="s">
        <v>206</v>
      </c>
    </row>
    <row r="32" spans="1:9" x14ac:dyDescent="0.25">
      <c r="B32" t="s">
        <v>36</v>
      </c>
      <c r="C32" s="11" t="s">
        <v>189</v>
      </c>
      <c r="D32" s="11" t="s">
        <v>190</v>
      </c>
      <c r="E32" s="11" t="s">
        <v>24</v>
      </c>
      <c r="F32" s="11" t="s">
        <v>39</v>
      </c>
      <c r="G32" s="11" t="s">
        <v>37</v>
      </c>
      <c r="H32" s="6">
        <v>2017</v>
      </c>
      <c r="I32" s="11" t="s">
        <v>188</v>
      </c>
    </row>
    <row r="33" spans="1:9" x14ac:dyDescent="0.25">
      <c r="C33" s="11"/>
      <c r="D33" s="11"/>
      <c r="E33" s="11"/>
      <c r="F33" s="11"/>
      <c r="G33" s="11"/>
      <c r="I33" s="11"/>
    </row>
    <row r="34" spans="1:9" x14ac:dyDescent="0.25">
      <c r="A34" t="s">
        <v>117</v>
      </c>
      <c r="B34" s="8" t="s">
        <v>98</v>
      </c>
      <c r="C34" s="11" t="s">
        <v>261</v>
      </c>
      <c r="D34" s="11"/>
      <c r="E34" s="11" t="s">
        <v>261</v>
      </c>
      <c r="F34" s="11" t="s">
        <v>261</v>
      </c>
      <c r="G34" s="11" t="s">
        <v>261</v>
      </c>
      <c r="H34" s="6" t="s">
        <v>261</v>
      </c>
      <c r="I34" s="11" t="s">
        <v>261</v>
      </c>
    </row>
    <row r="35" spans="1:9" x14ac:dyDescent="0.25">
      <c r="B35" s="3" t="s">
        <v>36</v>
      </c>
      <c r="C35" s="11" t="s">
        <v>85</v>
      </c>
      <c r="D35" s="11" t="s">
        <v>86</v>
      </c>
      <c r="E35" s="11" t="s">
        <v>24</v>
      </c>
      <c r="F35" s="11" t="s">
        <v>39</v>
      </c>
      <c r="G35" s="11" t="s">
        <v>37</v>
      </c>
      <c r="H35" s="6">
        <v>2016</v>
      </c>
      <c r="I35" s="11" t="s">
        <v>42</v>
      </c>
    </row>
    <row r="36" spans="1:9" x14ac:dyDescent="0.25">
      <c r="B36" t="s">
        <v>35</v>
      </c>
      <c r="C36" s="11" t="s">
        <v>81</v>
      </c>
      <c r="D36" s="11" t="s">
        <v>41</v>
      </c>
      <c r="E36" s="11" t="s">
        <v>205</v>
      </c>
      <c r="F36" s="11" t="s">
        <v>39</v>
      </c>
      <c r="G36" s="11" t="s">
        <v>37</v>
      </c>
      <c r="H36" s="6">
        <v>2015</v>
      </c>
      <c r="I36" s="11" t="s">
        <v>206</v>
      </c>
    </row>
    <row r="37" spans="1:9" x14ac:dyDescent="0.25">
      <c r="A37" s="11"/>
      <c r="B37" t="s">
        <v>36</v>
      </c>
      <c r="C37" s="11" t="s">
        <v>189</v>
      </c>
      <c r="D37" s="11" t="s">
        <v>190</v>
      </c>
      <c r="E37" s="11" t="s">
        <v>24</v>
      </c>
      <c r="F37" s="11" t="s">
        <v>39</v>
      </c>
      <c r="G37" s="11" t="s">
        <v>37</v>
      </c>
      <c r="H37" s="6">
        <v>2017</v>
      </c>
      <c r="I37" s="11" t="s">
        <v>188</v>
      </c>
    </row>
    <row r="38" spans="1:9" x14ac:dyDescent="0.25">
      <c r="A38" s="11"/>
      <c r="C38" s="11"/>
      <c r="D38" s="11"/>
      <c r="E38" s="11"/>
      <c r="F38" s="11"/>
      <c r="G38" s="11"/>
      <c r="I38" s="11"/>
    </row>
    <row r="39" spans="1:9" x14ac:dyDescent="0.25">
      <c r="A39" t="s">
        <v>120</v>
      </c>
      <c r="B39" t="s">
        <v>98</v>
      </c>
      <c r="C39" s="11" t="s">
        <v>261</v>
      </c>
      <c r="D39" s="11"/>
      <c r="E39" s="7" t="s">
        <v>261</v>
      </c>
      <c r="F39" s="11" t="s">
        <v>261</v>
      </c>
      <c r="G39" s="11" t="s">
        <v>261</v>
      </c>
      <c r="H39" s="6" t="s">
        <v>261</v>
      </c>
      <c r="I39" s="11" t="s">
        <v>261</v>
      </c>
    </row>
    <row r="40" spans="1:9" x14ac:dyDescent="0.25">
      <c r="B40" t="s">
        <v>35</v>
      </c>
      <c r="C40" s="11" t="s">
        <v>81</v>
      </c>
      <c r="D40" s="11" t="s">
        <v>41</v>
      </c>
      <c r="E40" s="7" t="s">
        <v>205</v>
      </c>
      <c r="F40" s="11" t="s">
        <v>39</v>
      </c>
      <c r="G40" s="11" t="s">
        <v>37</v>
      </c>
      <c r="H40" s="6">
        <v>2015</v>
      </c>
      <c r="I40" s="11" t="s">
        <v>206</v>
      </c>
    </row>
    <row r="41" spans="1:9" x14ac:dyDescent="0.25">
      <c r="A41" s="11"/>
      <c r="B41" t="s">
        <v>36</v>
      </c>
      <c r="C41" s="11" t="s">
        <v>189</v>
      </c>
      <c r="D41" s="11" t="s">
        <v>190</v>
      </c>
      <c r="E41" s="7" t="s">
        <v>24</v>
      </c>
      <c r="F41" s="11" t="s">
        <v>39</v>
      </c>
      <c r="G41" s="11" t="s">
        <v>37</v>
      </c>
      <c r="H41" s="6">
        <v>2017</v>
      </c>
      <c r="I41" s="11" t="s">
        <v>188</v>
      </c>
    </row>
    <row r="42" spans="1:9" x14ac:dyDescent="0.25">
      <c r="A42" s="11"/>
      <c r="B42" s="8"/>
      <c r="C42" s="11"/>
      <c r="D42" s="11"/>
      <c r="E42" s="7"/>
      <c r="F42" s="11"/>
      <c r="G42" s="11"/>
      <c r="I42" s="11"/>
    </row>
    <row r="43" spans="1:9" x14ac:dyDescent="0.25">
      <c r="A43" s="11" t="s">
        <v>195</v>
      </c>
      <c r="B43" t="s">
        <v>98</v>
      </c>
      <c r="C43" s="11" t="s">
        <v>261</v>
      </c>
      <c r="D43" s="11"/>
      <c r="E43" s="7" t="s">
        <v>261</v>
      </c>
      <c r="F43" s="11" t="s">
        <v>261</v>
      </c>
      <c r="G43" s="11" t="s">
        <v>261</v>
      </c>
      <c r="H43" s="6" t="s">
        <v>261</v>
      </c>
      <c r="I43" s="11" t="s">
        <v>261</v>
      </c>
    </row>
    <row r="44" spans="1:9" x14ac:dyDescent="0.25">
      <c r="B44" t="s">
        <v>36</v>
      </c>
      <c r="C44" s="11" t="s">
        <v>85</v>
      </c>
      <c r="D44" s="11" t="s">
        <v>86</v>
      </c>
      <c r="E44" s="7" t="s">
        <v>24</v>
      </c>
      <c r="F44" s="11" t="s">
        <v>39</v>
      </c>
      <c r="G44" s="11" t="s">
        <v>37</v>
      </c>
      <c r="H44" s="6">
        <v>2016</v>
      </c>
      <c r="I44" s="11" t="s">
        <v>42</v>
      </c>
    </row>
    <row r="45" spans="1:9" x14ac:dyDescent="0.25">
      <c r="B45" t="s">
        <v>35</v>
      </c>
      <c r="C45" s="11" t="s">
        <v>81</v>
      </c>
      <c r="D45" s="11" t="s">
        <v>41</v>
      </c>
      <c r="E45" s="7" t="s">
        <v>205</v>
      </c>
      <c r="F45" s="11" t="s">
        <v>39</v>
      </c>
      <c r="G45" s="11" t="s">
        <v>37</v>
      </c>
      <c r="H45" s="6">
        <v>2015</v>
      </c>
      <c r="I45" s="11" t="s">
        <v>206</v>
      </c>
    </row>
    <row r="46" spans="1:9" x14ac:dyDescent="0.25">
      <c r="A46" s="11"/>
      <c r="B46" s="8" t="s">
        <v>36</v>
      </c>
      <c r="C46" s="11" t="s">
        <v>189</v>
      </c>
      <c r="D46" s="11" t="s">
        <v>190</v>
      </c>
      <c r="E46" s="7" t="s">
        <v>24</v>
      </c>
      <c r="F46" s="11" t="s">
        <v>39</v>
      </c>
      <c r="G46" s="11" t="s">
        <v>37</v>
      </c>
      <c r="H46" s="6">
        <v>2017</v>
      </c>
      <c r="I46" s="11" t="s">
        <v>188</v>
      </c>
    </row>
    <row r="47" spans="1:9" x14ac:dyDescent="0.25">
      <c r="A47" s="11"/>
      <c r="C47" s="11"/>
      <c r="D47" s="11"/>
      <c r="E47" s="7"/>
      <c r="F47" s="11"/>
      <c r="G47" s="11"/>
      <c r="I47" s="11"/>
    </row>
    <row r="48" spans="1:9" x14ac:dyDescent="0.25">
      <c r="A48" s="11" t="s">
        <v>184</v>
      </c>
      <c r="B48" t="s">
        <v>98</v>
      </c>
      <c r="C48" s="11" t="s">
        <v>261</v>
      </c>
      <c r="D48" s="11"/>
      <c r="E48" s="7" t="s">
        <v>261</v>
      </c>
      <c r="F48" s="11" t="s">
        <v>261</v>
      </c>
      <c r="G48" s="11" t="s">
        <v>261</v>
      </c>
      <c r="H48" s="6" t="s">
        <v>261</v>
      </c>
      <c r="I48" s="11" t="s">
        <v>261</v>
      </c>
    </row>
    <row r="49" spans="1:9" x14ac:dyDescent="0.25">
      <c r="B49" t="s">
        <v>36</v>
      </c>
      <c r="C49" s="11" t="s">
        <v>186</v>
      </c>
      <c r="D49" s="11" t="s">
        <v>185</v>
      </c>
      <c r="E49" s="7" t="s">
        <v>24</v>
      </c>
      <c r="F49" s="11" t="s">
        <v>39</v>
      </c>
      <c r="G49" s="11" t="s">
        <v>37</v>
      </c>
      <c r="H49" s="6">
        <v>2017</v>
      </c>
      <c r="I49" s="11" t="s">
        <v>187</v>
      </c>
    </row>
    <row r="50" spans="1:9" x14ac:dyDescent="0.25">
      <c r="B50" s="8" t="s">
        <v>35</v>
      </c>
      <c r="C50" s="11" t="s">
        <v>81</v>
      </c>
      <c r="D50" s="11" t="s">
        <v>41</v>
      </c>
      <c r="E50" s="7" t="s">
        <v>205</v>
      </c>
      <c r="F50" s="11" t="s">
        <v>39</v>
      </c>
      <c r="G50" s="11" t="s">
        <v>37</v>
      </c>
      <c r="H50" s="6">
        <v>2015</v>
      </c>
      <c r="I50" s="11" t="s">
        <v>206</v>
      </c>
    </row>
    <row r="51" spans="1:9" x14ac:dyDescent="0.25">
      <c r="A51" s="11"/>
      <c r="B51" t="s">
        <v>36</v>
      </c>
      <c r="C51" s="11" t="s">
        <v>189</v>
      </c>
      <c r="D51" s="11" t="s">
        <v>190</v>
      </c>
      <c r="E51" s="7" t="s">
        <v>24</v>
      </c>
      <c r="F51" s="11" t="s">
        <v>39</v>
      </c>
      <c r="G51" s="11" t="s">
        <v>37</v>
      </c>
      <c r="H51" s="6">
        <v>2017</v>
      </c>
      <c r="I51" s="11" t="s">
        <v>188</v>
      </c>
    </row>
    <row r="52" spans="1:9" x14ac:dyDescent="0.25">
      <c r="A52" s="11"/>
      <c r="C52" s="11"/>
      <c r="D52" s="11"/>
      <c r="E52" s="7"/>
      <c r="F52" s="11"/>
      <c r="G52" s="11"/>
      <c r="I52" s="11"/>
    </row>
    <row r="53" spans="1:9" x14ac:dyDescent="0.25">
      <c r="A53" s="11" t="s">
        <v>73</v>
      </c>
      <c r="B53" t="s">
        <v>35</v>
      </c>
      <c r="C53" s="11" t="s">
        <v>51</v>
      </c>
      <c r="D53" s="11" t="s">
        <v>50</v>
      </c>
      <c r="E53" s="7" t="s">
        <v>24</v>
      </c>
      <c r="F53" s="11" t="s">
        <v>67</v>
      </c>
      <c r="G53" s="11" t="s">
        <v>37</v>
      </c>
      <c r="H53" s="6">
        <v>2018</v>
      </c>
      <c r="I53" s="11" t="s">
        <v>207</v>
      </c>
    </row>
    <row r="54" spans="1:9" x14ac:dyDescent="0.25">
      <c r="C54" s="11"/>
      <c r="D54" s="11"/>
      <c r="E54" s="7"/>
      <c r="F54" s="11"/>
      <c r="G54" s="11"/>
      <c r="I54" s="11"/>
    </row>
    <row r="55" spans="1:9" x14ac:dyDescent="0.25">
      <c r="A55" s="13" t="s">
        <v>8</v>
      </c>
      <c r="B55" s="13" t="s">
        <v>98</v>
      </c>
      <c r="C55" s="11" t="s">
        <v>261</v>
      </c>
      <c r="D55" s="11"/>
      <c r="E55" s="7" t="s">
        <v>261</v>
      </c>
      <c r="F55" s="11" t="s">
        <v>261</v>
      </c>
      <c r="G55" s="11" t="s">
        <v>261</v>
      </c>
      <c r="H55" s="6" t="s">
        <v>261</v>
      </c>
      <c r="I55" s="11" t="s">
        <v>261</v>
      </c>
    </row>
    <row r="56" spans="1:9" x14ac:dyDescent="0.25">
      <c r="A56" s="13"/>
      <c r="B56" s="13" t="s">
        <v>35</v>
      </c>
      <c r="C56" s="11" t="s">
        <v>81</v>
      </c>
      <c r="D56" s="11" t="s">
        <v>41</v>
      </c>
      <c r="E56" s="7" t="s">
        <v>205</v>
      </c>
      <c r="F56" s="11" t="s">
        <v>39</v>
      </c>
      <c r="G56" s="11" t="s">
        <v>37</v>
      </c>
      <c r="H56" s="6">
        <v>2015</v>
      </c>
      <c r="I56" s="11" t="s">
        <v>206</v>
      </c>
    </row>
    <row r="57" spans="1:9" x14ac:dyDescent="0.25">
      <c r="A57" s="13"/>
      <c r="B57" s="13" t="s">
        <v>35</v>
      </c>
      <c r="C57" s="11" t="s">
        <v>81</v>
      </c>
      <c r="D57" s="11" t="s">
        <v>89</v>
      </c>
      <c r="E57" s="11" t="s">
        <v>205</v>
      </c>
      <c r="F57" s="11" t="s">
        <v>39</v>
      </c>
      <c r="G57" s="11" t="s">
        <v>37</v>
      </c>
      <c r="H57" s="6">
        <v>2015</v>
      </c>
      <c r="I57" s="11" t="s">
        <v>206</v>
      </c>
    </row>
    <row r="58" spans="1:9" x14ac:dyDescent="0.25">
      <c r="A58" s="13"/>
      <c r="B58" s="13"/>
      <c r="C58" s="11"/>
      <c r="D58" s="11"/>
      <c r="E58" s="11"/>
      <c r="F58" s="11"/>
      <c r="G58" s="11"/>
      <c r="I58" s="11"/>
    </row>
    <row r="59" spans="1:9" x14ac:dyDescent="0.25">
      <c r="A59" s="13" t="s">
        <v>239</v>
      </c>
      <c r="B59" s="13" t="s">
        <v>98</v>
      </c>
      <c r="C59" s="11" t="s">
        <v>261</v>
      </c>
      <c r="D59" s="11"/>
      <c r="E59" s="11" t="s">
        <v>261</v>
      </c>
      <c r="F59" s="11" t="s">
        <v>261</v>
      </c>
      <c r="G59" s="11" t="s">
        <v>261</v>
      </c>
      <c r="H59" s="6" t="s">
        <v>261</v>
      </c>
      <c r="I59" s="11" t="s">
        <v>261</v>
      </c>
    </row>
    <row r="60" spans="1:9" x14ac:dyDescent="0.25">
      <c r="B60" t="s">
        <v>111</v>
      </c>
      <c r="C60" s="11" t="s">
        <v>90</v>
      </c>
      <c r="D60" s="11" t="s">
        <v>216</v>
      </c>
      <c r="E60" s="11" t="s">
        <v>122</v>
      </c>
      <c r="F60" s="11" t="s">
        <v>55</v>
      </c>
      <c r="G60" s="11" t="s">
        <v>38</v>
      </c>
      <c r="H60" s="6">
        <v>2017</v>
      </c>
      <c r="I60" s="11" t="s">
        <v>56</v>
      </c>
    </row>
    <row r="61" spans="1:9" x14ac:dyDescent="0.25">
      <c r="B61" t="s">
        <v>111</v>
      </c>
      <c r="C61" s="11" t="s">
        <v>91</v>
      </c>
      <c r="D61" s="11" t="s">
        <v>217</v>
      </c>
      <c r="E61" s="11" t="s">
        <v>93</v>
      </c>
      <c r="F61" s="11" t="s">
        <v>67</v>
      </c>
      <c r="G61" s="11" t="s">
        <v>37</v>
      </c>
      <c r="H61" s="6">
        <v>2013</v>
      </c>
      <c r="I61" s="11" t="s">
        <v>68</v>
      </c>
    </row>
    <row r="62" spans="1:9" x14ac:dyDescent="0.25">
      <c r="C62" s="11"/>
      <c r="D62" s="11"/>
      <c r="E62" s="11"/>
      <c r="F62" s="11"/>
      <c r="G62" s="11"/>
      <c r="I62" s="11"/>
    </row>
    <row r="63" spans="1:9" x14ac:dyDescent="0.25">
      <c r="A63" t="s">
        <v>116</v>
      </c>
      <c r="B63" t="s">
        <v>35</v>
      </c>
      <c r="C63" s="11" t="s">
        <v>81</v>
      </c>
      <c r="D63" s="11" t="s">
        <v>118</v>
      </c>
      <c r="E63" s="11" t="s">
        <v>205</v>
      </c>
      <c r="F63" s="11" t="s">
        <v>39</v>
      </c>
      <c r="G63" s="11" t="s">
        <v>37</v>
      </c>
      <c r="H63" s="6">
        <v>2015</v>
      </c>
      <c r="I63" s="11" t="s">
        <v>206</v>
      </c>
    </row>
    <row r="64" spans="1:9" x14ac:dyDescent="0.25">
      <c r="A64" s="11"/>
    </row>
    <row r="65" spans="1:9" x14ac:dyDescent="0.25">
      <c r="A65" s="11" t="s">
        <v>121</v>
      </c>
      <c r="B65" t="s">
        <v>99</v>
      </c>
      <c r="C65" t="s">
        <v>261</v>
      </c>
      <c r="E65" t="s">
        <v>261</v>
      </c>
      <c r="F65" t="s">
        <v>261</v>
      </c>
      <c r="G65" t="s">
        <v>261</v>
      </c>
      <c r="H65" s="6" t="s">
        <v>261</v>
      </c>
      <c r="I65" t="s">
        <v>261</v>
      </c>
    </row>
    <row r="66" spans="1:9" x14ac:dyDescent="0.25">
      <c r="B66" t="s">
        <v>35</v>
      </c>
      <c r="C66" t="s">
        <v>81</v>
      </c>
      <c r="D66" t="s">
        <v>119</v>
      </c>
      <c r="E66" t="s">
        <v>205</v>
      </c>
      <c r="F66" t="s">
        <v>67</v>
      </c>
      <c r="G66" t="s">
        <v>37</v>
      </c>
      <c r="H66" s="6">
        <v>2015</v>
      </c>
      <c r="I66" t="s">
        <v>206</v>
      </c>
    </row>
    <row r="67" spans="1:9" x14ac:dyDescent="0.25">
      <c r="B67" t="s">
        <v>111</v>
      </c>
      <c r="C67" t="s">
        <v>110</v>
      </c>
      <c r="D67" t="s">
        <v>109</v>
      </c>
      <c r="E67" t="s">
        <v>24</v>
      </c>
      <c r="F67" t="s">
        <v>39</v>
      </c>
      <c r="G67" t="s">
        <v>37</v>
      </c>
      <c r="H67" s="6">
        <v>2014</v>
      </c>
      <c r="I67" t="s">
        <v>102</v>
      </c>
    </row>
    <row r="69" spans="1:9" x14ac:dyDescent="0.25">
      <c r="A69" s="11" t="s">
        <v>219</v>
      </c>
      <c r="B69" t="s">
        <v>36</v>
      </c>
      <c r="C69" t="s">
        <v>92</v>
      </c>
      <c r="D69" t="s">
        <v>218</v>
      </c>
      <c r="E69" t="s">
        <v>122</v>
      </c>
      <c r="F69" t="s">
        <v>55</v>
      </c>
      <c r="G69" t="s">
        <v>38</v>
      </c>
      <c r="H69" s="6">
        <v>2012</v>
      </c>
      <c r="I69" t="s">
        <v>54</v>
      </c>
    </row>
    <row r="70" spans="1:9" x14ac:dyDescent="0.25">
      <c r="A70" s="11"/>
    </row>
    <row r="71" spans="1:9" x14ac:dyDescent="0.25">
      <c r="A71" s="11" t="s">
        <v>30</v>
      </c>
      <c r="B71" t="s">
        <v>98</v>
      </c>
      <c r="C71" t="s">
        <v>261</v>
      </c>
      <c r="E71" t="s">
        <v>261</v>
      </c>
      <c r="F71" t="s">
        <v>261</v>
      </c>
      <c r="G71" t="s">
        <v>261</v>
      </c>
      <c r="H71" s="6" t="s">
        <v>261</v>
      </c>
      <c r="I71" t="s">
        <v>261</v>
      </c>
    </row>
    <row r="72" spans="1:9" x14ac:dyDescent="0.25">
      <c r="B72" t="s">
        <v>35</v>
      </c>
      <c r="C72" t="s">
        <v>81</v>
      </c>
      <c r="D72" t="s">
        <v>16</v>
      </c>
      <c r="E72" t="s">
        <v>205</v>
      </c>
      <c r="F72" t="s">
        <v>39</v>
      </c>
      <c r="G72" t="s">
        <v>37</v>
      </c>
      <c r="H72" s="6">
        <v>2013</v>
      </c>
      <c r="I72" t="s">
        <v>206</v>
      </c>
    </row>
    <row r="73" spans="1:9" x14ac:dyDescent="0.25">
      <c r="B73" t="s">
        <v>35</v>
      </c>
      <c r="C73" t="s">
        <v>81</v>
      </c>
      <c r="D73" t="s">
        <v>18</v>
      </c>
      <c r="E73" t="s">
        <v>205</v>
      </c>
      <c r="F73" t="s">
        <v>39</v>
      </c>
      <c r="G73" t="s">
        <v>37</v>
      </c>
      <c r="H73" s="6">
        <v>2015</v>
      </c>
      <c r="I73" t="s">
        <v>206</v>
      </c>
    </row>
    <row r="74" spans="1:9" x14ac:dyDescent="0.25">
      <c r="B74" t="s">
        <v>36</v>
      </c>
      <c r="C74" t="s">
        <v>94</v>
      </c>
      <c r="D74" t="s">
        <v>112</v>
      </c>
      <c r="E74" t="s">
        <v>208</v>
      </c>
      <c r="F74" t="s">
        <v>39</v>
      </c>
      <c r="G74" t="s">
        <v>37</v>
      </c>
      <c r="H74" s="6">
        <v>2014</v>
      </c>
      <c r="I74" t="s">
        <v>31</v>
      </c>
    </row>
    <row r="76" spans="1:9" x14ac:dyDescent="0.25">
      <c r="A76" t="s">
        <v>9</v>
      </c>
      <c r="B76" t="s">
        <v>35</v>
      </c>
      <c r="C76" t="s">
        <v>51</v>
      </c>
      <c r="D76" t="s">
        <v>57</v>
      </c>
      <c r="E76" t="s">
        <v>24</v>
      </c>
      <c r="F76" t="s">
        <v>67</v>
      </c>
      <c r="G76" t="s">
        <v>37</v>
      </c>
      <c r="H76" s="6">
        <v>2018</v>
      </c>
      <c r="I76" t="s">
        <v>207</v>
      </c>
    </row>
    <row r="78" spans="1:9" x14ac:dyDescent="0.25">
      <c r="A78" t="s">
        <v>220</v>
      </c>
      <c r="B78" t="s">
        <v>36</v>
      </c>
      <c r="C78" t="s">
        <v>83</v>
      </c>
      <c r="D78" t="s">
        <v>221</v>
      </c>
      <c r="E78" t="s">
        <v>192</v>
      </c>
      <c r="F78" t="s">
        <v>39</v>
      </c>
      <c r="G78" t="s">
        <v>37</v>
      </c>
      <c r="H78" s="6">
        <v>2014</v>
      </c>
      <c r="I78" t="s">
        <v>193</v>
      </c>
    </row>
    <row r="80" spans="1:9" x14ac:dyDescent="0.25">
      <c r="A80" t="s">
        <v>240</v>
      </c>
      <c r="B80" t="s">
        <v>36</v>
      </c>
      <c r="C80" t="s">
        <v>242</v>
      </c>
      <c r="D80" t="s">
        <v>241</v>
      </c>
      <c r="E80" t="s">
        <v>122</v>
      </c>
      <c r="F80" t="s">
        <v>243</v>
      </c>
      <c r="G80" t="s">
        <v>38</v>
      </c>
      <c r="H80" s="6">
        <v>2017</v>
      </c>
      <c r="I80" t="s">
        <v>244</v>
      </c>
    </row>
    <row r="81" spans="1:9" x14ac:dyDescent="0.25">
      <c r="A81" s="11"/>
    </row>
    <row r="82" spans="1:9" x14ac:dyDescent="0.25">
      <c r="A82" s="11" t="s">
        <v>222</v>
      </c>
      <c r="B82" t="s">
        <v>36</v>
      </c>
      <c r="C82" t="s">
        <v>69</v>
      </c>
      <c r="D82" t="s">
        <v>223</v>
      </c>
      <c r="E82" t="s">
        <v>24</v>
      </c>
      <c r="F82" t="s">
        <v>39</v>
      </c>
      <c r="G82" t="s">
        <v>37</v>
      </c>
      <c r="H82" s="6">
        <v>2012</v>
      </c>
      <c r="I82" t="s">
        <v>70</v>
      </c>
    </row>
    <row r="83" spans="1:9" x14ac:dyDescent="0.25">
      <c r="A83" s="11"/>
    </row>
    <row r="84" spans="1:9" x14ac:dyDescent="0.25">
      <c r="A84" t="s">
        <v>229</v>
      </c>
      <c r="B84" t="s">
        <v>36</v>
      </c>
      <c r="C84" t="s">
        <v>95</v>
      </c>
      <c r="D84" t="s">
        <v>224</v>
      </c>
      <c r="E84" t="s">
        <v>29</v>
      </c>
      <c r="F84" t="s">
        <v>40</v>
      </c>
      <c r="G84" t="s">
        <v>38</v>
      </c>
      <c r="H84" s="6">
        <v>2017</v>
      </c>
      <c r="I84" t="s">
        <v>28</v>
      </c>
    </row>
    <row r="86" spans="1:9" x14ac:dyDescent="0.25">
      <c r="A86" t="s">
        <v>228</v>
      </c>
      <c r="B86" t="s">
        <v>111</v>
      </c>
      <c r="C86" t="s">
        <v>115</v>
      </c>
      <c r="D86" t="s">
        <v>225</v>
      </c>
      <c r="E86" t="s">
        <v>103</v>
      </c>
      <c r="F86" t="s">
        <v>39</v>
      </c>
      <c r="G86" t="s">
        <v>37</v>
      </c>
      <c r="H86" s="6">
        <v>2014</v>
      </c>
      <c r="I86" t="s">
        <v>104</v>
      </c>
    </row>
    <row r="88" spans="1:9" x14ac:dyDescent="0.25">
      <c r="A88" t="s">
        <v>227</v>
      </c>
      <c r="B88" t="s">
        <v>36</v>
      </c>
      <c r="C88" t="s">
        <v>83</v>
      </c>
      <c r="D88" t="s">
        <v>226</v>
      </c>
      <c r="E88" t="s">
        <v>192</v>
      </c>
      <c r="F88" t="s">
        <v>39</v>
      </c>
      <c r="G88" t="s">
        <v>37</v>
      </c>
      <c r="H88" s="6">
        <v>2014</v>
      </c>
      <c r="I88" t="s">
        <v>191</v>
      </c>
    </row>
    <row r="90" spans="1:9" x14ac:dyDescent="0.25">
      <c r="A90" t="s">
        <v>74</v>
      </c>
      <c r="B90" t="s">
        <v>35</v>
      </c>
      <c r="C90" t="s">
        <v>81</v>
      </c>
      <c r="D90" t="s">
        <v>52</v>
      </c>
      <c r="E90" t="s">
        <v>205</v>
      </c>
      <c r="F90" t="s">
        <v>39</v>
      </c>
      <c r="G90" t="s">
        <v>37</v>
      </c>
      <c r="H90" s="6">
        <v>2015</v>
      </c>
      <c r="I90" t="s">
        <v>206</v>
      </c>
    </row>
    <row r="92" spans="1:9" x14ac:dyDescent="0.25">
      <c r="A92" t="s">
        <v>230</v>
      </c>
      <c r="B92" t="s">
        <v>36</v>
      </c>
      <c r="C92" t="s">
        <v>194</v>
      </c>
      <c r="D92" t="s">
        <v>231</v>
      </c>
      <c r="E92" t="s">
        <v>103</v>
      </c>
      <c r="F92" t="s">
        <v>39</v>
      </c>
      <c r="G92" t="s">
        <v>37</v>
      </c>
      <c r="H92" s="6">
        <v>2018</v>
      </c>
      <c r="I92" t="s">
        <v>196</v>
      </c>
    </row>
    <row r="94" spans="1:9" x14ac:dyDescent="0.25">
      <c r="A94" s="11" t="s">
        <v>233</v>
      </c>
      <c r="B94" t="s">
        <v>97</v>
      </c>
      <c r="C94" t="s">
        <v>96</v>
      </c>
      <c r="D94" t="s">
        <v>232</v>
      </c>
      <c r="E94" t="s">
        <v>93</v>
      </c>
      <c r="F94" t="s">
        <v>39</v>
      </c>
      <c r="G94" t="s">
        <v>37</v>
      </c>
      <c r="H94" s="6">
        <v>2013</v>
      </c>
      <c r="I94" t="s">
        <v>79</v>
      </c>
    </row>
    <row r="95" spans="1:9" x14ac:dyDescent="0.25">
      <c r="A95" s="11"/>
    </row>
    <row r="96" spans="1:9" x14ac:dyDescent="0.25">
      <c r="A96" t="s">
        <v>71</v>
      </c>
      <c r="B96" t="s">
        <v>36</v>
      </c>
      <c r="C96" t="s">
        <v>83</v>
      </c>
      <c r="D96" t="s">
        <v>80</v>
      </c>
      <c r="E96" t="s">
        <v>24</v>
      </c>
      <c r="F96" t="s">
        <v>39</v>
      </c>
      <c r="G96" t="s">
        <v>37</v>
      </c>
      <c r="H96" s="6">
        <v>2017</v>
      </c>
      <c r="I96" t="s">
        <v>78</v>
      </c>
    </row>
  </sheetData>
  <sortState ref="A5:B114">
    <sortCondition ref="A5:A1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Custom quantities input</vt:lpstr>
      <vt:lpstr>Custom quantities results</vt:lpstr>
      <vt:lpstr>Source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Ditto</dc:creator>
  <cp:lastModifiedBy>Monica H.</cp:lastModifiedBy>
  <dcterms:created xsi:type="dcterms:W3CDTF">2018-07-13T00:58:53Z</dcterms:created>
  <dcterms:modified xsi:type="dcterms:W3CDTF">2019-03-28T15:58:13Z</dcterms:modified>
</cp:coreProperties>
</file>